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oys Summary" sheetId="1" r:id="rId1"/>
    <sheet name="Boys Results" sheetId="2" r:id="rId2"/>
    <sheet name="Girls Summary" sheetId="3" r:id="rId3"/>
    <sheet name="Girls Results" sheetId="4" r:id="rId4"/>
  </sheets>
  <definedNames/>
  <calcPr fullCalcOnLoad="1"/>
</workbook>
</file>

<file path=xl/sharedStrings.xml><?xml version="1.0" encoding="utf-8"?>
<sst xmlns="http://schemas.openxmlformats.org/spreadsheetml/2006/main" count="978" uniqueCount="265">
  <si>
    <t>Event</t>
  </si>
  <si>
    <t>3200 M Relay</t>
  </si>
  <si>
    <t>100 M Dash</t>
  </si>
  <si>
    <t>800 M Relay</t>
  </si>
  <si>
    <t>1600 Meter Run</t>
  </si>
  <si>
    <t>400 Meter Relay</t>
  </si>
  <si>
    <t>400 Meter Dash</t>
  </si>
  <si>
    <t>300 Meter Hurdles</t>
  </si>
  <si>
    <t>Medley Relay</t>
  </si>
  <si>
    <t>800 Meter Run</t>
  </si>
  <si>
    <t>200 Meter Dash</t>
  </si>
  <si>
    <t>3200 Meter Run</t>
  </si>
  <si>
    <t>Time
Height
Distance</t>
  </si>
  <si>
    <t>First Points - 10</t>
  </si>
  <si>
    <t>Competitor</t>
  </si>
  <si>
    <t>School</t>
  </si>
  <si>
    <t>Second Points - 8</t>
  </si>
  <si>
    <t>Third Points - 6</t>
  </si>
  <si>
    <t>Fourth Points - 4</t>
  </si>
  <si>
    <t>Fifth Points - 2</t>
  </si>
  <si>
    <t>Sixth Points - 1</t>
  </si>
  <si>
    <t>1600 Meter Relay</t>
  </si>
  <si>
    <t>Total Team Points</t>
  </si>
  <si>
    <t>Team Standings</t>
  </si>
  <si>
    <t>High Jump</t>
  </si>
  <si>
    <t>Long Jump</t>
  </si>
  <si>
    <t>Triple Jump</t>
  </si>
  <si>
    <t>Shot</t>
  </si>
  <si>
    <t>Discuss</t>
  </si>
  <si>
    <t>110 Hurdles</t>
  </si>
  <si>
    <t>WOONSOCKET</t>
  </si>
  <si>
    <t>PLANKINTON</t>
  </si>
  <si>
    <t>MT. VERNON</t>
  </si>
  <si>
    <t>EVENT</t>
  </si>
  <si>
    <t>Place</t>
  </si>
  <si>
    <t xml:space="preserve"> </t>
  </si>
  <si>
    <t xml:space="preserve">Boys 3200 M. Relay                                 </t>
  </si>
  <si>
    <t>Boys 1600 M. Run</t>
  </si>
  <si>
    <t xml:space="preserve">Boys 400 M. Relay      </t>
  </si>
  <si>
    <t xml:space="preserve">Boys 400 M. Dash       </t>
  </si>
  <si>
    <t xml:space="preserve">Boys 300 M. Hurdles </t>
  </si>
  <si>
    <t xml:space="preserve">Boys 100 M. Dash      </t>
  </si>
  <si>
    <t xml:space="preserve">Boys Medley Relay     </t>
  </si>
  <si>
    <t xml:space="preserve">Boys 800 M. Relay        </t>
  </si>
  <si>
    <t xml:space="preserve">Boys 800 M. Run       </t>
  </si>
  <si>
    <t xml:space="preserve">Boys 200 M Dash      </t>
  </si>
  <si>
    <t xml:space="preserve">Boys Discuss             </t>
  </si>
  <si>
    <t xml:space="preserve">Boys 3200 M. Run      </t>
  </si>
  <si>
    <t xml:space="preserve">Boys Long Jump       </t>
  </si>
  <si>
    <t xml:space="preserve">Boys 1600 M. Relay  </t>
  </si>
  <si>
    <t xml:space="preserve">Boys High Jump       </t>
  </si>
  <si>
    <t xml:space="preserve">Boys Triple Jump      </t>
  </si>
  <si>
    <t xml:space="preserve">Boys Shot Put             </t>
  </si>
  <si>
    <t xml:space="preserve">                               TEAM STANDINGS AND POINTS                          </t>
  </si>
  <si>
    <t xml:space="preserve">    ___________</t>
  </si>
  <si>
    <t xml:space="preserve">Boys 110 M. Hurdles  </t>
  </si>
  <si>
    <t xml:space="preserve">Girls 3200 M. Relay                                 </t>
  </si>
  <si>
    <t xml:space="preserve">Girls 400 M. Relay      </t>
  </si>
  <si>
    <t xml:space="preserve">Girls 110 M. Hurdles  </t>
  </si>
  <si>
    <t xml:space="preserve">Girls 100 M. Dash      </t>
  </si>
  <si>
    <t xml:space="preserve">Girls 800 M. Relay        </t>
  </si>
  <si>
    <t xml:space="preserve">Girls 200 M Dash      </t>
  </si>
  <si>
    <t xml:space="preserve">Girls 3200 M. Run      </t>
  </si>
  <si>
    <t xml:space="preserve">Girls 1600 M. Relay  </t>
  </si>
  <si>
    <t xml:space="preserve">Girls Triple Jump      </t>
  </si>
  <si>
    <t>Girls 1600 M. Run</t>
  </si>
  <si>
    <t xml:space="preserve">Girls 400 M. Dash       </t>
  </si>
  <si>
    <t xml:space="preserve">Girls 300 M. Hurdles </t>
  </si>
  <si>
    <t xml:space="preserve">Girls Medley Relay     </t>
  </si>
  <si>
    <t xml:space="preserve">Girls 800 M. Run       </t>
  </si>
  <si>
    <t xml:space="preserve">Girls Discuss             </t>
  </si>
  <si>
    <t xml:space="preserve">Girls Long Jump       </t>
  </si>
  <si>
    <t xml:space="preserve">Girls High Jump       </t>
  </si>
  <si>
    <t xml:space="preserve">Girls Shot Put             </t>
  </si>
  <si>
    <t>WESSINGTON SPRINGS</t>
  </si>
  <si>
    <t>Discus</t>
  </si>
  <si>
    <t>KIMBALL WHITE LAKE</t>
  </si>
  <si>
    <t>CORSICA STICKNEY</t>
  </si>
  <si>
    <t>42'3"</t>
  </si>
  <si>
    <t>William Norwood</t>
  </si>
  <si>
    <t>KWL</t>
  </si>
  <si>
    <t>43'5 1/4"</t>
  </si>
  <si>
    <t>Wilile Hinker</t>
  </si>
  <si>
    <t>MV</t>
  </si>
  <si>
    <t>Adam Bormann</t>
  </si>
  <si>
    <t>CST</t>
  </si>
  <si>
    <t>40'1/4"</t>
  </si>
  <si>
    <t>Michael Odens</t>
  </si>
  <si>
    <t>39'1"</t>
  </si>
  <si>
    <t>Kole Kopfman</t>
  </si>
  <si>
    <t>WS</t>
  </si>
  <si>
    <t>38'2 3/4"</t>
  </si>
  <si>
    <t>Ross Keifer</t>
  </si>
  <si>
    <t>110'7"</t>
  </si>
  <si>
    <t>Maria Nightingale</t>
  </si>
  <si>
    <t>98'3 1/2"</t>
  </si>
  <si>
    <t>Kaya Prien</t>
  </si>
  <si>
    <t>87'3"</t>
  </si>
  <si>
    <t>Ali Haines</t>
  </si>
  <si>
    <t>Rose Konechne</t>
  </si>
  <si>
    <t>84'6"</t>
  </si>
  <si>
    <t>Kalla Savage</t>
  </si>
  <si>
    <t>79'8"</t>
  </si>
  <si>
    <t>Rani VanGorp</t>
  </si>
  <si>
    <t>33'9"</t>
  </si>
  <si>
    <t>31'6 1/2"</t>
  </si>
  <si>
    <t>30'4 1/4"</t>
  </si>
  <si>
    <t>29'7 1/2"</t>
  </si>
  <si>
    <t>Kara Prien</t>
  </si>
  <si>
    <t>26'5"</t>
  </si>
  <si>
    <t>25'8"</t>
  </si>
  <si>
    <t>Hailey Mohnen</t>
  </si>
  <si>
    <t>15'10 1/2"</t>
  </si>
  <si>
    <t>13'11"</t>
  </si>
  <si>
    <t>Cassidy Musick</t>
  </si>
  <si>
    <t>13'8"</t>
  </si>
  <si>
    <t>Stephanie Dewaard</t>
  </si>
  <si>
    <t>13'5"</t>
  </si>
  <si>
    <t>Brittni Moke</t>
  </si>
  <si>
    <t>13'4"</t>
  </si>
  <si>
    <t>Ariel Gould</t>
  </si>
  <si>
    <t>13'1"</t>
  </si>
  <si>
    <t>Clara Mueller</t>
  </si>
  <si>
    <t>19'8"</t>
  </si>
  <si>
    <t>Eric Warkenthien</t>
  </si>
  <si>
    <t>WN</t>
  </si>
  <si>
    <t>17'10 1/2</t>
  </si>
  <si>
    <t>Jon Nebelsick</t>
  </si>
  <si>
    <t>17'8 1/2"</t>
  </si>
  <si>
    <t>Brian Vermuelen</t>
  </si>
  <si>
    <t>17'7 1/2"</t>
  </si>
  <si>
    <t>Dean Frey</t>
  </si>
  <si>
    <t>16'9"</t>
  </si>
  <si>
    <t>Nick Lawson</t>
  </si>
  <si>
    <t>PLK</t>
  </si>
  <si>
    <t>15'8"</t>
  </si>
  <si>
    <t>Riley Talbut</t>
  </si>
  <si>
    <t>6'1"</t>
  </si>
  <si>
    <t>5'11"</t>
  </si>
  <si>
    <t>5'7"</t>
  </si>
  <si>
    <t>Gus Gran</t>
  </si>
  <si>
    <t>5'5"</t>
  </si>
  <si>
    <t>Nick Blum</t>
  </si>
  <si>
    <t>Brian Joachim</t>
  </si>
  <si>
    <t>5'1"</t>
  </si>
  <si>
    <t>Heath Feistner</t>
  </si>
  <si>
    <t>Mettler,Kopfman,Tebay,Kraft</t>
  </si>
  <si>
    <t>Selland,Feterl,Weiss,McGhee</t>
  </si>
  <si>
    <t>Prangley,Tobin,Moore,Achterberg</t>
  </si>
  <si>
    <t>Steffen,Konechne,Nicolaus</t>
  </si>
  <si>
    <t>Deinert,Olsen,Deiner</t>
  </si>
  <si>
    <t>Taylor,Gaulke,Lasius,Surat</t>
  </si>
  <si>
    <t>Jackie Dethlefsen</t>
  </si>
  <si>
    <t>Cenzie Martin</t>
  </si>
  <si>
    <t>127'</t>
  </si>
  <si>
    <t>124'2 1/2"</t>
  </si>
  <si>
    <t>Phillip Schroeder</t>
  </si>
  <si>
    <t>116'11"</t>
  </si>
  <si>
    <t xml:space="preserve">112'7 1/2" </t>
  </si>
  <si>
    <t>Willie Norwood</t>
  </si>
  <si>
    <t>112'3"</t>
  </si>
  <si>
    <t>111'3"</t>
  </si>
  <si>
    <t>Myles VanVuuren</t>
  </si>
  <si>
    <t>33'2 1/2"</t>
  </si>
  <si>
    <t>28'11 3/4"</t>
  </si>
  <si>
    <t>27'</t>
  </si>
  <si>
    <t>Clara Moeller</t>
  </si>
  <si>
    <t>24'3"</t>
  </si>
  <si>
    <t>Kristen Steffen</t>
  </si>
  <si>
    <t>John Nebelsick</t>
  </si>
  <si>
    <t>Jacob Sonne</t>
  </si>
  <si>
    <t>Kyle Peters</t>
  </si>
  <si>
    <t>Jack Carda</t>
  </si>
  <si>
    <t>Sam Reuland</t>
  </si>
  <si>
    <t>Willie Hinker</t>
  </si>
  <si>
    <t>Emily Vanroekel</t>
  </si>
  <si>
    <t>Brianna Kuyper</t>
  </si>
  <si>
    <t>Sachiko Risseeuw</t>
  </si>
  <si>
    <t>Megan Wieczorek</t>
  </si>
  <si>
    <t>Melinda Hill</t>
  </si>
  <si>
    <t>Melanie Suelflow</t>
  </si>
  <si>
    <t>4'8"</t>
  </si>
  <si>
    <t>Rachel Moser</t>
  </si>
  <si>
    <t>4'6"</t>
  </si>
  <si>
    <t>Brittney Piper</t>
  </si>
  <si>
    <t xml:space="preserve">4'6" </t>
  </si>
  <si>
    <t>4'2"</t>
  </si>
  <si>
    <t>Megan Bultsma</t>
  </si>
  <si>
    <t>Gunner BaanHofman</t>
  </si>
  <si>
    <t>Miles Moody</t>
  </si>
  <si>
    <t>Wylie DeLange</t>
  </si>
  <si>
    <t>Davion Brooks</t>
  </si>
  <si>
    <t>Tim Wessling</t>
  </si>
  <si>
    <t>Tyler Krueger</t>
  </si>
  <si>
    <t>Wisdom,Kuyper,Kuyper,Vanroekel</t>
  </si>
  <si>
    <t>Suelflow,Gould,Haines,Beckmann</t>
  </si>
  <si>
    <t>Bialas,Hinker,McGhee,Martin</t>
  </si>
  <si>
    <t>Sandmann,Olinger,Teveldal,Tebay</t>
  </si>
  <si>
    <t>Moody,Wesseling,Deinert,Olsen</t>
  </si>
  <si>
    <t>Peters,Kieffer,Gaulke,Blasius</t>
  </si>
  <si>
    <t>Kenobbie,Kopfmann,Jones,Miller</t>
  </si>
  <si>
    <t>Mindy Kraft</t>
  </si>
  <si>
    <t>Whitney Kuyper</t>
  </si>
  <si>
    <t>Mary Kroupa</t>
  </si>
  <si>
    <t>Payleen O'Day</t>
  </si>
  <si>
    <t>Maci McGhee</t>
  </si>
  <si>
    <t>Hillary Tasted</t>
  </si>
  <si>
    <t>41'7 1/2"</t>
  </si>
  <si>
    <t>39'9 1/4"</t>
  </si>
  <si>
    <t>Trevor Reinesch</t>
  </si>
  <si>
    <t>39'3 1/4"</t>
  </si>
  <si>
    <t>37'9 3/4"</t>
  </si>
  <si>
    <t>37'4 1/2"</t>
  </si>
  <si>
    <t>36'9 1/4"</t>
  </si>
  <si>
    <t>Jesse Taylor</t>
  </si>
  <si>
    <t>Jase Kraft</t>
  </si>
  <si>
    <t>Kody Weiss</t>
  </si>
  <si>
    <t>Lane Thomas</t>
  </si>
  <si>
    <t>Cody Pohlen</t>
  </si>
  <si>
    <t>Owen Witte</t>
  </si>
  <si>
    <t>Wisdom,Moke,Kuyper,Vanroekel</t>
  </si>
  <si>
    <t>Bialas,Wieczorek,Hinker,Stahl</t>
  </si>
  <si>
    <t>Mentzer,Olinger,Teveldal,Sandman</t>
  </si>
  <si>
    <t>Perterson,Selland,Twedt,Carda</t>
  </si>
  <si>
    <t>Moody,Wesseling, Hinker, Hinker</t>
  </si>
  <si>
    <t>Feistner,Brooks,Krueger,Warkenthein</t>
  </si>
  <si>
    <t>Talbott,Carda,Overweg,Revland</t>
  </si>
  <si>
    <t>Miller,Willman,Kopfmann,Kenobbie</t>
  </si>
  <si>
    <t>Evans,Salaja,Urban,Fry</t>
  </si>
  <si>
    <t>Shelby Selland</t>
  </si>
  <si>
    <t>Makayla Weiss</t>
  </si>
  <si>
    <t>Alyson Stahl</t>
  </si>
  <si>
    <t>Lindsey Mettler</t>
  </si>
  <si>
    <t>Holden Surat</t>
  </si>
  <si>
    <t>Cameron Deinert</t>
  </si>
  <si>
    <t>Lee Lauck</t>
  </si>
  <si>
    <t>Brittany Piper</t>
  </si>
  <si>
    <t>Marlina Wisdom</t>
  </si>
  <si>
    <t>Jordan Achterberg</t>
  </si>
  <si>
    <t>Nicole Carda</t>
  </si>
  <si>
    <t>Allison Reuland</t>
  </si>
  <si>
    <t>Mettler,Tebay,Tebay,Kraft</t>
  </si>
  <si>
    <t>Suelflow,Beckman,Krueger,Hauge</t>
  </si>
  <si>
    <t>Bialas,Wiezcorek,Selland,Feterl</t>
  </si>
  <si>
    <t>Moser,Lauck,Moke,Tasted</t>
  </si>
  <si>
    <t>Willman,Miller,Gran,Jones</t>
  </si>
  <si>
    <t>Overweg,Kieffer,Dethlefsen,Blasius</t>
  </si>
  <si>
    <t>Hinker,Wesseling,Long,London</t>
  </si>
  <si>
    <t>Lindsay Dubbelde</t>
  </si>
  <si>
    <t>Mickayla Twedt</t>
  </si>
  <si>
    <t>Colin Wieczorek</t>
  </si>
  <si>
    <t>Jevon Grace</t>
  </si>
  <si>
    <t>Morgan Tebay</t>
  </si>
  <si>
    <t>Mikayla Weiss</t>
  </si>
  <si>
    <t>Shyanne Kopfmann</t>
  </si>
  <si>
    <t>Cam Deinert</t>
  </si>
  <si>
    <t>Lucy Moore</t>
  </si>
  <si>
    <t>Amy Woodruff</t>
  </si>
  <si>
    <t>Cody Weiss</t>
  </si>
  <si>
    <t>Ronnie Busch</t>
  </si>
  <si>
    <t>Justin Krell</t>
  </si>
  <si>
    <t>Taylor/Reinesch/Peters/Surat</t>
  </si>
  <si>
    <t>Deinert/Olsen/Grace/Long</t>
  </si>
  <si>
    <t>Garrett/Aaron/Austin/Brody</t>
  </si>
  <si>
    <t>46'3"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</si>
</sst>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19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7" fontId="1" fillId="0" borderId="32" xfId="0" applyNumberFormat="1" applyFont="1" applyBorder="1" applyAlignment="1" applyProtection="1">
      <alignment horizontal="center" vertical="center"/>
      <protection locked="0"/>
    </xf>
    <xf numFmtId="21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textRotation="90" wrapText="1"/>
      <protection/>
    </xf>
    <xf numFmtId="0" fontId="3" fillId="0" borderId="37" xfId="0" applyFont="1" applyBorder="1" applyAlignment="1" applyProtection="1">
      <alignment horizontal="center" textRotation="90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0" fontId="1" fillId="0" borderId="32" xfId="0" applyNumberFormat="1" applyFont="1" applyBorder="1" applyAlignment="1" applyProtection="1">
      <alignment horizontal="center" vertical="center"/>
      <protection locked="0"/>
    </xf>
    <xf numFmtId="20" fontId="0" fillId="0" borderId="27" xfId="0" applyNumberFormat="1" applyFont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/>
    </xf>
    <xf numFmtId="0" fontId="8" fillId="0" borderId="27" xfId="0" applyFont="1" applyBorder="1" applyAlignment="1" applyProtection="1">
      <alignment horizontal="center" vertical="center"/>
      <protection locked="0"/>
    </xf>
    <xf numFmtId="21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47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10" fillId="0" borderId="29" xfId="0" applyFont="1" applyBorder="1" applyAlignment="1" applyProtection="1">
      <alignment horizontal="center" vertical="center"/>
      <protection locked="0"/>
    </xf>
    <xf numFmtId="21" fontId="0" fillId="0" borderId="0" xfId="0" applyNumberFormat="1" applyAlignment="1">
      <alignment horizontal="center"/>
    </xf>
    <xf numFmtId="0" fontId="0" fillId="0" borderId="40" xfId="0" applyFont="1" applyFill="1" applyBorder="1" applyAlignment="1" applyProtection="1">
      <alignment vertical="center"/>
      <protection locked="0"/>
    </xf>
    <xf numFmtId="47" fontId="0" fillId="0" borderId="26" xfId="0" applyNumberFormat="1" applyFont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20</xdr:row>
      <xdr:rowOff>295275</xdr:rowOff>
    </xdr:from>
    <xdr:to>
      <xdr:col>2</xdr:col>
      <xdr:colOff>504825</xdr:colOff>
      <xdr:row>23</xdr:row>
      <xdr:rowOff>1562100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7934325"/>
          <a:ext cx="2105025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KWL - KIMBALL-WHITE LAKE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MV - MT. VERNON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PLK - PLANKINTON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CST - CORSICA-STICKNEY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 - WESSINGTON SPRINGS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WN - WOONSOCKET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19050</xdr:rowOff>
    </xdr:from>
    <xdr:to>
      <xdr:col>2</xdr:col>
      <xdr:colOff>485775</xdr:colOff>
      <xdr:row>23</xdr:row>
      <xdr:rowOff>1638300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8029575"/>
          <a:ext cx="2105025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CST - CORSICA-STICKNEY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KWL - KIMBALL-WHITE LAKE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MV - MT. VERNON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PLK - PLANKINTON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 - WESSINGTON SPRINGS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WN - WOONSOCKET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90" zoomScaleNormal="90" zoomScalePageLayoutView="0" workbookViewId="0" topLeftCell="A6">
      <selection activeCell="C20" sqref="C20"/>
    </sheetView>
  </sheetViews>
  <sheetFormatPr defaultColWidth="9.140625" defaultRowHeight="12.75"/>
  <cols>
    <col min="1" max="1" width="3.00390625" style="0" customWidth="1"/>
    <col min="2" max="2" width="25.00390625" style="0" bestFit="1" customWidth="1"/>
    <col min="3" max="3" width="12.28125" style="2" customWidth="1"/>
    <col min="4" max="4" width="19.7109375" style="0" customWidth="1"/>
    <col min="5" max="5" width="8.140625" style="2" bestFit="1" customWidth="1"/>
    <col min="6" max="6" width="11.28125" style="2" customWidth="1"/>
    <col min="7" max="7" width="19.7109375" style="0" customWidth="1"/>
    <col min="8" max="8" width="8.140625" style="2" bestFit="1" customWidth="1"/>
    <col min="9" max="9" width="11.28125" style="2" customWidth="1"/>
    <col min="10" max="10" width="19.7109375" style="0" customWidth="1"/>
    <col min="11" max="11" width="8.140625" style="2" bestFit="1" customWidth="1"/>
    <col min="12" max="12" width="11.28125" style="2" customWidth="1"/>
    <col min="13" max="13" width="19.7109375" style="0" customWidth="1"/>
    <col min="14" max="14" width="8.140625" style="2" bestFit="1" customWidth="1"/>
    <col min="15" max="15" width="11.28125" style="2" customWidth="1"/>
    <col min="16" max="16" width="19.7109375" style="0" customWidth="1"/>
    <col min="17" max="17" width="8.140625" style="2" bestFit="1" customWidth="1"/>
    <col min="18" max="18" width="11.28125" style="2" customWidth="1"/>
    <col min="19" max="19" width="19.7109375" style="0" customWidth="1"/>
    <col min="20" max="20" width="8.140625" style="2" bestFit="1" customWidth="1"/>
    <col min="21" max="22" width="3.140625" style="2" customWidth="1"/>
    <col min="23" max="23" width="23.8515625" style="4" customWidth="1"/>
    <col min="24" max="29" width="12.421875" style="0" customWidth="1"/>
    <col min="31" max="31" width="15.140625" style="0" customWidth="1"/>
  </cols>
  <sheetData>
    <row r="1" spans="1:31" ht="9.75" customHeight="1" thickBot="1">
      <c r="A1" s="16"/>
      <c r="B1" s="16"/>
      <c r="C1" s="13"/>
      <c r="D1" s="16"/>
      <c r="E1" s="13"/>
      <c r="F1" s="13"/>
      <c r="G1" s="16"/>
      <c r="H1" s="13"/>
      <c r="I1" s="13"/>
      <c r="J1" s="16"/>
      <c r="K1" s="13"/>
      <c r="L1" s="13"/>
      <c r="M1" s="16"/>
      <c r="N1" s="13"/>
      <c r="O1" s="13"/>
      <c r="P1" s="16"/>
      <c r="Q1" s="13"/>
      <c r="R1" s="13"/>
      <c r="S1" s="16"/>
      <c r="T1" s="13"/>
      <c r="U1" s="13"/>
      <c r="V1" s="27"/>
      <c r="W1" s="28"/>
      <c r="X1" s="29"/>
      <c r="Y1" s="29"/>
      <c r="Z1" s="29"/>
      <c r="AA1" s="29"/>
      <c r="AB1" s="29"/>
      <c r="AC1" s="29"/>
      <c r="AE1" s="29"/>
    </row>
    <row r="2" spans="1:31" ht="19.5" thickBot="1">
      <c r="A2" s="16"/>
      <c r="B2" s="86"/>
      <c r="C2" s="98" t="s">
        <v>13</v>
      </c>
      <c r="D2" s="99"/>
      <c r="E2" s="107"/>
      <c r="F2" s="98" t="s">
        <v>16</v>
      </c>
      <c r="G2" s="99"/>
      <c r="H2" s="100"/>
      <c r="I2" s="98" t="s">
        <v>17</v>
      </c>
      <c r="J2" s="99"/>
      <c r="K2" s="100"/>
      <c r="L2" s="98" t="s">
        <v>18</v>
      </c>
      <c r="M2" s="99"/>
      <c r="N2" s="100"/>
      <c r="O2" s="98" t="s">
        <v>19</v>
      </c>
      <c r="P2" s="99"/>
      <c r="Q2" s="100"/>
      <c r="R2" s="98" t="s">
        <v>20</v>
      </c>
      <c r="S2" s="99"/>
      <c r="T2" s="100"/>
      <c r="U2" s="14"/>
      <c r="V2" s="30"/>
      <c r="W2" s="30"/>
      <c r="X2" s="29"/>
      <c r="Y2" s="29"/>
      <c r="Z2" s="29"/>
      <c r="AA2" s="29"/>
      <c r="AB2" s="29"/>
      <c r="AC2" s="29"/>
      <c r="AE2" s="29"/>
    </row>
    <row r="3" spans="1:31" ht="100.5" customHeight="1" thickBot="1">
      <c r="A3" s="16"/>
      <c r="B3" s="26" t="s">
        <v>33</v>
      </c>
      <c r="C3" s="23" t="s">
        <v>12</v>
      </c>
      <c r="D3" s="24" t="s">
        <v>14</v>
      </c>
      <c r="E3" s="25" t="s">
        <v>15</v>
      </c>
      <c r="F3" s="5" t="s">
        <v>12</v>
      </c>
      <c r="G3" s="6" t="s">
        <v>14</v>
      </c>
      <c r="H3" s="9" t="s">
        <v>15</v>
      </c>
      <c r="I3" s="5" t="s">
        <v>12</v>
      </c>
      <c r="J3" s="6" t="s">
        <v>14</v>
      </c>
      <c r="K3" s="9" t="s">
        <v>15</v>
      </c>
      <c r="L3" s="5" t="s">
        <v>12</v>
      </c>
      <c r="M3" s="6" t="s">
        <v>14</v>
      </c>
      <c r="N3" s="9" t="s">
        <v>15</v>
      </c>
      <c r="O3" s="5" t="s">
        <v>12</v>
      </c>
      <c r="P3" s="6" t="s">
        <v>14</v>
      </c>
      <c r="Q3" s="9" t="s">
        <v>15</v>
      </c>
      <c r="R3" s="5" t="s">
        <v>12</v>
      </c>
      <c r="S3" s="6" t="s">
        <v>14</v>
      </c>
      <c r="T3" s="9" t="s">
        <v>15</v>
      </c>
      <c r="U3" s="15"/>
      <c r="V3" s="31"/>
      <c r="W3" s="26" t="s">
        <v>33</v>
      </c>
      <c r="X3" s="56" t="s">
        <v>77</v>
      </c>
      <c r="Y3" s="56" t="s">
        <v>76</v>
      </c>
      <c r="Z3" s="56" t="s">
        <v>32</v>
      </c>
      <c r="AA3" s="56" t="s">
        <v>31</v>
      </c>
      <c r="AB3" s="56" t="s">
        <v>74</v>
      </c>
      <c r="AC3" s="57" t="s">
        <v>30</v>
      </c>
      <c r="AE3" s="29"/>
    </row>
    <row r="4" spans="1:31" ht="27.75" customHeight="1" thickBot="1">
      <c r="A4" s="16"/>
      <c r="B4" s="22" t="s">
        <v>29</v>
      </c>
      <c r="C4" s="84">
        <v>0.6673611111111111</v>
      </c>
      <c r="D4" s="46" t="s">
        <v>169</v>
      </c>
      <c r="E4" s="47" t="s">
        <v>83</v>
      </c>
      <c r="F4" s="45">
        <v>17.42</v>
      </c>
      <c r="G4" s="46" t="s">
        <v>170</v>
      </c>
      <c r="H4" s="47" t="s">
        <v>83</v>
      </c>
      <c r="I4" s="45">
        <v>18.25</v>
      </c>
      <c r="J4" s="46" t="s">
        <v>171</v>
      </c>
      <c r="K4" s="47" t="s">
        <v>80</v>
      </c>
      <c r="L4" s="45">
        <v>18.27</v>
      </c>
      <c r="M4" s="46" t="s">
        <v>172</v>
      </c>
      <c r="N4" s="47" t="s">
        <v>80</v>
      </c>
      <c r="O4" s="45">
        <v>18.44</v>
      </c>
      <c r="P4" s="46" t="s">
        <v>173</v>
      </c>
      <c r="Q4" s="47" t="s">
        <v>80</v>
      </c>
      <c r="R4" s="45">
        <v>18.85</v>
      </c>
      <c r="S4" s="46" t="s">
        <v>174</v>
      </c>
      <c r="T4" s="47" t="s">
        <v>83</v>
      </c>
      <c r="U4" s="19"/>
      <c r="V4" s="32"/>
      <c r="W4" s="33" t="s">
        <v>29</v>
      </c>
      <c r="X4" s="34">
        <f aca="true" t="shared" si="0" ref="X4:X21">SUM(IF(E4="CST",10,0)+IF(H4="CST",8,0)+IF(K4="CST",6,0)+IF(N4="CST",4,0)+IF(Q4="CST",2,0)+IF(T4="CST",1,0))</f>
        <v>0</v>
      </c>
      <c r="Y4" s="34">
        <f aca="true" t="shared" si="1" ref="Y4:Y21">SUM(IF(E4="KWL",10,0)+IF(H4="KWL",8,0)+IF(K4="KWL",6,0)+IF(N4="KWL",4,0)+IF(Q4="KWL",2,0)+IF(T4="KWL",1,0))</f>
        <v>12</v>
      </c>
      <c r="Z4" s="34">
        <f aca="true" t="shared" si="2" ref="Z4:Z21">SUM(IF(E4="MV",10,0)+IF(H4="MV",8,0)+IF(K4="MV",6,0)+IF(N4="MV",4,0)+IF(Q4="MV",2,0)+IF(T4="MV",1,0))</f>
        <v>19</v>
      </c>
      <c r="AA4" s="34">
        <f aca="true" t="shared" si="3" ref="AA4:AA21">SUM(IF(E4="PLK",10,0)+IF(H4="PLK",8,0)+IF(K4="PLK",6,0)+IF(N4="PLK",4,0)+IF(Q4="PLK",2,0)+IF(T4="PLK",1,0))</f>
        <v>0</v>
      </c>
      <c r="AB4" s="34">
        <f aca="true" t="shared" si="4" ref="AB4:AB21">SUM(IF(E4="WS",10,0)+IF(H4="WS",8,0)+IF(K4="WS",6,0)+IF(N4="WS",4,0)+IF(Q4="WS",2,0)+IF(T4="WS",1,0))</f>
        <v>0</v>
      </c>
      <c r="AC4" s="35">
        <f aca="true" t="shared" si="5" ref="AC4:AC21">SUM(IF(E4="WN",10,0)+IF(H4="WN",8,0)+IF(K4="WN",6,0)+IF(N4="WN",4,0)+IF(Q4="WN",2,0)+IF(T4="WN",1,0))</f>
        <v>0</v>
      </c>
      <c r="AE4" s="29"/>
    </row>
    <row r="5" spans="1:31" ht="27.75" customHeight="1" thickBot="1">
      <c r="A5" s="16"/>
      <c r="B5" s="18" t="s">
        <v>1</v>
      </c>
      <c r="C5" s="48">
        <v>0.00647337962962963</v>
      </c>
      <c r="D5" s="46" t="s">
        <v>150</v>
      </c>
      <c r="E5" s="47" t="s">
        <v>83</v>
      </c>
      <c r="F5" s="48">
        <v>0.0065015046296296305</v>
      </c>
      <c r="G5" s="46" t="s">
        <v>151</v>
      </c>
      <c r="H5" s="47" t="s">
        <v>80</v>
      </c>
      <c r="I5" s="48">
        <v>0.00777974537037037</v>
      </c>
      <c r="J5" s="46"/>
      <c r="K5" s="47" t="s">
        <v>85</v>
      </c>
      <c r="L5" s="48">
        <v>0.008558101851851851</v>
      </c>
      <c r="M5" s="46"/>
      <c r="N5" s="47" t="s">
        <v>125</v>
      </c>
      <c r="O5" s="48"/>
      <c r="P5" s="46"/>
      <c r="Q5" s="47"/>
      <c r="R5" s="48"/>
      <c r="S5" s="46"/>
      <c r="T5" s="47"/>
      <c r="U5" s="19"/>
      <c r="V5" s="32"/>
      <c r="W5" s="36" t="s">
        <v>1</v>
      </c>
      <c r="X5" s="34">
        <f t="shared" si="0"/>
        <v>6</v>
      </c>
      <c r="Y5" s="34">
        <f t="shared" si="1"/>
        <v>8</v>
      </c>
      <c r="Z5" s="37">
        <f t="shared" si="2"/>
        <v>10</v>
      </c>
      <c r="AA5" s="37">
        <f t="shared" si="3"/>
        <v>0</v>
      </c>
      <c r="AB5" s="37">
        <f t="shared" si="4"/>
        <v>0</v>
      </c>
      <c r="AC5" s="38">
        <f t="shared" si="5"/>
        <v>4</v>
      </c>
      <c r="AE5" s="29"/>
    </row>
    <row r="6" spans="1:31" ht="27.75" customHeight="1" thickBot="1">
      <c r="A6" s="16"/>
      <c r="B6" s="18" t="s">
        <v>2</v>
      </c>
      <c r="C6" s="45">
        <v>11.35</v>
      </c>
      <c r="D6" s="46" t="s">
        <v>188</v>
      </c>
      <c r="E6" s="47" t="s">
        <v>85</v>
      </c>
      <c r="F6" s="45">
        <v>11.69</v>
      </c>
      <c r="G6" s="46" t="s">
        <v>189</v>
      </c>
      <c r="H6" s="47" t="s">
        <v>83</v>
      </c>
      <c r="I6" s="45">
        <v>11.79</v>
      </c>
      <c r="J6" s="46" t="s">
        <v>190</v>
      </c>
      <c r="K6" s="47" t="s">
        <v>85</v>
      </c>
      <c r="L6" s="45">
        <v>12.09</v>
      </c>
      <c r="M6" s="46" t="s">
        <v>191</v>
      </c>
      <c r="N6" s="47" t="s">
        <v>125</v>
      </c>
      <c r="O6" s="84">
        <v>0.5069444444444444</v>
      </c>
      <c r="P6" s="46" t="s">
        <v>192</v>
      </c>
      <c r="Q6" s="85" t="s">
        <v>83</v>
      </c>
      <c r="R6" s="84">
        <v>0.5187499999999999</v>
      </c>
      <c r="S6" s="46" t="s">
        <v>193</v>
      </c>
      <c r="T6" s="47" t="s">
        <v>125</v>
      </c>
      <c r="U6" s="19"/>
      <c r="V6" s="32"/>
      <c r="W6" s="36" t="s">
        <v>2</v>
      </c>
      <c r="X6" s="34">
        <f t="shared" si="0"/>
        <v>16</v>
      </c>
      <c r="Y6" s="34">
        <f t="shared" si="1"/>
        <v>0</v>
      </c>
      <c r="Z6" s="37">
        <f t="shared" si="2"/>
        <v>10</v>
      </c>
      <c r="AA6" s="37">
        <f t="shared" si="3"/>
        <v>0</v>
      </c>
      <c r="AB6" s="37">
        <f t="shared" si="4"/>
        <v>0</v>
      </c>
      <c r="AC6" s="38">
        <f t="shared" si="5"/>
        <v>5</v>
      </c>
      <c r="AE6" s="29"/>
    </row>
    <row r="7" spans="1:31" ht="27.75" customHeight="1" thickBot="1">
      <c r="A7" s="16"/>
      <c r="B7" s="18" t="s">
        <v>3</v>
      </c>
      <c r="C7" s="48">
        <v>0.0011724537037037035</v>
      </c>
      <c r="D7" s="46"/>
      <c r="E7" s="47" t="s">
        <v>85</v>
      </c>
      <c r="F7" s="48">
        <v>0.0011805555555555556</v>
      </c>
      <c r="G7" s="46" t="s">
        <v>198</v>
      </c>
      <c r="H7" s="47" t="s">
        <v>83</v>
      </c>
      <c r="I7" s="48">
        <v>0.0012041666666666665</v>
      </c>
      <c r="J7" s="46" t="s">
        <v>199</v>
      </c>
      <c r="K7" s="47" t="s">
        <v>80</v>
      </c>
      <c r="L7" s="48">
        <v>0.0012206018518518518</v>
      </c>
      <c r="M7" s="46" t="s">
        <v>200</v>
      </c>
      <c r="N7" s="47" t="s">
        <v>90</v>
      </c>
      <c r="O7" s="48">
        <v>0.0013527777777777776</v>
      </c>
      <c r="P7" s="46"/>
      <c r="Q7" s="47" t="s">
        <v>134</v>
      </c>
      <c r="R7" s="48"/>
      <c r="S7" s="46"/>
      <c r="T7" s="47"/>
      <c r="U7" s="19"/>
      <c r="V7" s="32"/>
      <c r="W7" s="36" t="s">
        <v>3</v>
      </c>
      <c r="X7" s="34">
        <f t="shared" si="0"/>
        <v>10</v>
      </c>
      <c r="Y7" s="34">
        <f t="shared" si="1"/>
        <v>6</v>
      </c>
      <c r="Z7" s="37">
        <f t="shared" si="2"/>
        <v>8</v>
      </c>
      <c r="AA7" s="37">
        <f t="shared" si="3"/>
        <v>2</v>
      </c>
      <c r="AB7" s="37">
        <f t="shared" si="4"/>
        <v>4</v>
      </c>
      <c r="AC7" s="38">
        <f t="shared" si="5"/>
        <v>0</v>
      </c>
      <c r="AE7" s="29"/>
    </row>
    <row r="8" spans="1:31" ht="27.75" customHeight="1" thickBot="1">
      <c r="A8" s="16"/>
      <c r="B8" s="18" t="s">
        <v>4</v>
      </c>
      <c r="C8" s="48">
        <v>0.003323263888888889</v>
      </c>
      <c r="D8" s="46" t="s">
        <v>215</v>
      </c>
      <c r="E8" s="47" t="s">
        <v>90</v>
      </c>
      <c r="F8" s="48">
        <v>0.0036285879629629632</v>
      </c>
      <c r="G8" s="46" t="s">
        <v>216</v>
      </c>
      <c r="H8" s="47" t="s">
        <v>83</v>
      </c>
      <c r="I8" s="48">
        <v>0.003714236111111111</v>
      </c>
      <c r="J8" s="46" t="s">
        <v>217</v>
      </c>
      <c r="K8" s="47" t="s">
        <v>85</v>
      </c>
      <c r="L8" s="48">
        <v>0.003739583333333333</v>
      </c>
      <c r="M8" s="46" t="s">
        <v>133</v>
      </c>
      <c r="N8" s="47" t="s">
        <v>134</v>
      </c>
      <c r="O8" s="48">
        <v>0.003797569444444444</v>
      </c>
      <c r="P8" s="46" t="s">
        <v>218</v>
      </c>
      <c r="Q8" s="47" t="s">
        <v>83</v>
      </c>
      <c r="R8" s="48">
        <v>0.0038140046296296294</v>
      </c>
      <c r="S8" s="46" t="s">
        <v>219</v>
      </c>
      <c r="T8" s="47" t="s">
        <v>90</v>
      </c>
      <c r="U8" s="19"/>
      <c r="V8" s="32"/>
      <c r="W8" s="36" t="s">
        <v>4</v>
      </c>
      <c r="X8" s="34">
        <f t="shared" si="0"/>
        <v>6</v>
      </c>
      <c r="Y8" s="34">
        <f t="shared" si="1"/>
        <v>0</v>
      </c>
      <c r="Z8" s="37">
        <f t="shared" si="2"/>
        <v>10</v>
      </c>
      <c r="AA8" s="37">
        <f t="shared" si="3"/>
        <v>4</v>
      </c>
      <c r="AB8" s="37">
        <f t="shared" si="4"/>
        <v>11</v>
      </c>
      <c r="AC8" s="38">
        <f t="shared" si="5"/>
        <v>0</v>
      </c>
      <c r="AE8" s="29"/>
    </row>
    <row r="9" spans="1:31" ht="27.75" customHeight="1" thickBot="1">
      <c r="A9" s="16"/>
      <c r="B9" s="18" t="s">
        <v>5</v>
      </c>
      <c r="C9" s="45">
        <v>47.06</v>
      </c>
      <c r="D9" s="46"/>
      <c r="E9" s="47" t="s">
        <v>85</v>
      </c>
      <c r="F9" s="45">
        <v>48.89</v>
      </c>
      <c r="G9" s="46" t="s">
        <v>224</v>
      </c>
      <c r="H9" s="47" t="s">
        <v>83</v>
      </c>
      <c r="I9" s="45">
        <v>50.29</v>
      </c>
      <c r="J9" s="46" t="s">
        <v>225</v>
      </c>
      <c r="K9" s="47" t="s">
        <v>125</v>
      </c>
      <c r="L9" s="45">
        <v>50.88</v>
      </c>
      <c r="M9" s="46" t="s">
        <v>226</v>
      </c>
      <c r="N9" s="47" t="s">
        <v>80</v>
      </c>
      <c r="O9" s="45">
        <v>51.02</v>
      </c>
      <c r="P9" s="46" t="s">
        <v>227</v>
      </c>
      <c r="Q9" s="47" t="s">
        <v>90</v>
      </c>
      <c r="R9" s="45">
        <v>54.18</v>
      </c>
      <c r="S9" s="46" t="s">
        <v>228</v>
      </c>
      <c r="T9" s="47" t="s">
        <v>134</v>
      </c>
      <c r="U9" s="19"/>
      <c r="V9" s="32"/>
      <c r="W9" s="36" t="s">
        <v>5</v>
      </c>
      <c r="X9" s="34">
        <f t="shared" si="0"/>
        <v>10</v>
      </c>
      <c r="Y9" s="34">
        <f t="shared" si="1"/>
        <v>4</v>
      </c>
      <c r="Z9" s="37">
        <f t="shared" si="2"/>
        <v>8</v>
      </c>
      <c r="AA9" s="37">
        <f t="shared" si="3"/>
        <v>1</v>
      </c>
      <c r="AB9" s="37">
        <f t="shared" si="4"/>
        <v>2</v>
      </c>
      <c r="AC9" s="38">
        <f t="shared" si="5"/>
        <v>6</v>
      </c>
      <c r="AE9" s="29"/>
    </row>
    <row r="10" spans="1:31" ht="27.75" customHeight="1" thickBot="1">
      <c r="A10" s="16"/>
      <c r="B10" s="18" t="s">
        <v>6</v>
      </c>
      <c r="C10" s="45">
        <v>54.41</v>
      </c>
      <c r="D10" s="46" t="s">
        <v>233</v>
      </c>
      <c r="E10" s="47" t="s">
        <v>80</v>
      </c>
      <c r="F10" s="45">
        <v>55.39</v>
      </c>
      <c r="G10" s="46" t="s">
        <v>188</v>
      </c>
      <c r="H10" s="47" t="s">
        <v>85</v>
      </c>
      <c r="I10" s="45">
        <v>57.48</v>
      </c>
      <c r="J10" s="46" t="s">
        <v>84</v>
      </c>
      <c r="K10" s="47" t="s">
        <v>85</v>
      </c>
      <c r="L10" s="45">
        <v>58.63</v>
      </c>
      <c r="M10" s="46" t="s">
        <v>216</v>
      </c>
      <c r="N10" s="47" t="s">
        <v>83</v>
      </c>
      <c r="O10" s="45">
        <v>59.57</v>
      </c>
      <c r="P10" s="46" t="s">
        <v>209</v>
      </c>
      <c r="Q10" s="47" t="s">
        <v>80</v>
      </c>
      <c r="R10" s="48">
        <v>0.0006972222222222222</v>
      </c>
      <c r="S10" s="46" t="s">
        <v>234</v>
      </c>
      <c r="T10" s="47" t="s">
        <v>83</v>
      </c>
      <c r="U10" s="19"/>
      <c r="V10" s="32"/>
      <c r="W10" s="36" t="s">
        <v>6</v>
      </c>
      <c r="X10" s="34">
        <f t="shared" si="0"/>
        <v>14</v>
      </c>
      <c r="Y10" s="34">
        <f t="shared" si="1"/>
        <v>12</v>
      </c>
      <c r="Z10" s="37">
        <f t="shared" si="2"/>
        <v>5</v>
      </c>
      <c r="AA10" s="37">
        <f t="shared" si="3"/>
        <v>0</v>
      </c>
      <c r="AB10" s="37">
        <f t="shared" si="4"/>
        <v>0</v>
      </c>
      <c r="AC10" s="38">
        <f t="shared" si="5"/>
        <v>0</v>
      </c>
      <c r="AE10" s="29"/>
    </row>
    <row r="11" spans="1:31" ht="27.75" customHeight="1" thickBot="1">
      <c r="A11" s="16"/>
      <c r="B11" s="18" t="s">
        <v>7</v>
      </c>
      <c r="C11" s="45">
        <v>45.67</v>
      </c>
      <c r="D11" s="46" t="s">
        <v>127</v>
      </c>
      <c r="E11" s="47" t="s">
        <v>83</v>
      </c>
      <c r="F11" s="45">
        <v>46.2</v>
      </c>
      <c r="G11" s="46" t="s">
        <v>171</v>
      </c>
      <c r="H11" s="47" t="s">
        <v>80</v>
      </c>
      <c r="I11" s="45">
        <v>47.12</v>
      </c>
      <c r="J11" s="46" t="s">
        <v>170</v>
      </c>
      <c r="K11" s="47" t="s">
        <v>83</v>
      </c>
      <c r="L11" s="45">
        <v>47.27</v>
      </c>
      <c r="M11" s="46" t="s">
        <v>235</v>
      </c>
      <c r="N11" s="47" t="s">
        <v>85</v>
      </c>
      <c r="O11" s="45">
        <v>47.29</v>
      </c>
      <c r="P11" s="46" t="s">
        <v>214</v>
      </c>
      <c r="Q11" s="47" t="s">
        <v>80</v>
      </c>
      <c r="R11" s="45">
        <v>47.68</v>
      </c>
      <c r="S11" s="46" t="s">
        <v>143</v>
      </c>
      <c r="T11" s="47" t="s">
        <v>85</v>
      </c>
      <c r="U11" s="19"/>
      <c r="V11" s="32"/>
      <c r="W11" s="36" t="s">
        <v>7</v>
      </c>
      <c r="X11" s="34">
        <f t="shared" si="0"/>
        <v>5</v>
      </c>
      <c r="Y11" s="34">
        <f t="shared" si="1"/>
        <v>10</v>
      </c>
      <c r="Z11" s="37">
        <f t="shared" si="2"/>
        <v>16</v>
      </c>
      <c r="AA11" s="37">
        <f t="shared" si="3"/>
        <v>0</v>
      </c>
      <c r="AB11" s="37">
        <f t="shared" si="4"/>
        <v>0</v>
      </c>
      <c r="AC11" s="38">
        <f t="shared" si="5"/>
        <v>0</v>
      </c>
      <c r="AE11" s="29"/>
    </row>
    <row r="12" spans="1:31" ht="27.75" customHeight="1" thickBot="1">
      <c r="A12" s="16"/>
      <c r="B12" s="18" t="s">
        <v>8</v>
      </c>
      <c r="C12" s="90">
        <v>0.0028645833333333336</v>
      </c>
      <c r="D12" s="95" t="s">
        <v>245</v>
      </c>
      <c r="E12" s="2" t="s">
        <v>90</v>
      </c>
      <c r="F12" s="90">
        <v>0.003008564814814815</v>
      </c>
      <c r="G12" s="95"/>
      <c r="H12" s="2" t="s">
        <v>85</v>
      </c>
      <c r="I12" s="90">
        <v>0.003106597222222222</v>
      </c>
      <c r="J12" s="95" t="s">
        <v>246</v>
      </c>
      <c r="K12" s="2" t="s">
        <v>80</v>
      </c>
      <c r="L12" s="90">
        <v>0.0031571759259259257</v>
      </c>
      <c r="M12" s="95" t="s">
        <v>247</v>
      </c>
      <c r="N12" s="2" t="s">
        <v>83</v>
      </c>
      <c r="O12" s="90"/>
      <c r="P12" s="95"/>
      <c r="U12" s="19"/>
      <c r="V12" s="32"/>
      <c r="W12" s="97" t="s">
        <v>8</v>
      </c>
      <c r="X12" s="34">
        <f t="shared" si="0"/>
        <v>8</v>
      </c>
      <c r="Y12" s="34">
        <f t="shared" si="1"/>
        <v>6</v>
      </c>
      <c r="Z12" s="37">
        <f t="shared" si="2"/>
        <v>4</v>
      </c>
      <c r="AA12" s="37">
        <f t="shared" si="3"/>
        <v>0</v>
      </c>
      <c r="AB12" s="37">
        <f t="shared" si="4"/>
        <v>10</v>
      </c>
      <c r="AC12" s="38">
        <f t="shared" si="5"/>
        <v>0</v>
      </c>
      <c r="AE12" s="29"/>
    </row>
    <row r="13" spans="1:31" ht="27.75" customHeight="1" thickBot="1">
      <c r="A13" s="16"/>
      <c r="B13" s="18" t="s">
        <v>9</v>
      </c>
      <c r="C13" s="48">
        <v>0.00150625</v>
      </c>
      <c r="D13" s="46" t="s">
        <v>215</v>
      </c>
      <c r="E13" s="47" t="s">
        <v>90</v>
      </c>
      <c r="F13" s="48">
        <v>0.001556134259259259</v>
      </c>
      <c r="G13" s="46" t="s">
        <v>216</v>
      </c>
      <c r="H13" s="47" t="s">
        <v>83</v>
      </c>
      <c r="I13" s="48">
        <v>0.0015624999999999999</v>
      </c>
      <c r="J13" s="46" t="s">
        <v>209</v>
      </c>
      <c r="K13" s="47" t="s">
        <v>80</v>
      </c>
      <c r="L13" s="48">
        <v>0.0015787037037037037</v>
      </c>
      <c r="M13" s="46" t="s">
        <v>250</v>
      </c>
      <c r="N13" s="47" t="s">
        <v>85</v>
      </c>
      <c r="O13" s="48">
        <v>0.00158912037037037</v>
      </c>
      <c r="P13" s="46" t="s">
        <v>143</v>
      </c>
      <c r="Q13" s="47" t="s">
        <v>85</v>
      </c>
      <c r="R13" s="48">
        <v>0.0016087962962962963</v>
      </c>
      <c r="S13" s="46" t="s">
        <v>251</v>
      </c>
      <c r="T13" s="47" t="s">
        <v>83</v>
      </c>
      <c r="U13" s="19"/>
      <c r="V13" s="32"/>
      <c r="W13" s="36" t="s">
        <v>9</v>
      </c>
      <c r="X13" s="34">
        <f t="shared" si="0"/>
        <v>6</v>
      </c>
      <c r="Y13" s="34">
        <f t="shared" si="1"/>
        <v>6</v>
      </c>
      <c r="Z13" s="37">
        <f t="shared" si="2"/>
        <v>9</v>
      </c>
      <c r="AA13" s="37">
        <f t="shared" si="3"/>
        <v>0</v>
      </c>
      <c r="AB13" s="37">
        <f t="shared" si="4"/>
        <v>10</v>
      </c>
      <c r="AC13" s="38">
        <f t="shared" si="5"/>
        <v>0</v>
      </c>
      <c r="AE13" s="29"/>
    </row>
    <row r="14" spans="1:31" ht="27.75" customHeight="1" thickBot="1">
      <c r="A14" s="16"/>
      <c r="B14" s="18" t="s">
        <v>10</v>
      </c>
      <c r="C14" s="45">
        <v>24.04</v>
      </c>
      <c r="D14" s="46" t="s">
        <v>188</v>
      </c>
      <c r="E14" s="47" t="s">
        <v>85</v>
      </c>
      <c r="F14" s="45">
        <v>24.53</v>
      </c>
      <c r="G14" s="46" t="s">
        <v>233</v>
      </c>
      <c r="H14" s="47" t="s">
        <v>80</v>
      </c>
      <c r="I14" s="45">
        <v>24.85</v>
      </c>
      <c r="J14" s="46" t="s">
        <v>140</v>
      </c>
      <c r="K14" s="47" t="s">
        <v>90</v>
      </c>
      <c r="L14" s="45">
        <v>25.27</v>
      </c>
      <c r="M14" s="46" t="s">
        <v>189</v>
      </c>
      <c r="N14" s="47" t="s">
        <v>83</v>
      </c>
      <c r="O14" s="45">
        <v>25.71</v>
      </c>
      <c r="P14" s="46" t="s">
        <v>255</v>
      </c>
      <c r="Q14" s="47" t="s">
        <v>83</v>
      </c>
      <c r="R14" s="45">
        <v>25.82</v>
      </c>
      <c r="S14" s="46" t="s">
        <v>145</v>
      </c>
      <c r="T14" s="47" t="s">
        <v>125</v>
      </c>
      <c r="U14" s="19"/>
      <c r="V14" s="32"/>
      <c r="W14" s="36" t="s">
        <v>10</v>
      </c>
      <c r="X14" s="34">
        <f t="shared" si="0"/>
        <v>10</v>
      </c>
      <c r="Y14" s="34">
        <f t="shared" si="1"/>
        <v>8</v>
      </c>
      <c r="Z14" s="37">
        <f t="shared" si="2"/>
        <v>6</v>
      </c>
      <c r="AA14" s="37">
        <f t="shared" si="3"/>
        <v>0</v>
      </c>
      <c r="AB14" s="37">
        <f t="shared" si="4"/>
        <v>6</v>
      </c>
      <c r="AC14" s="38">
        <f t="shared" si="5"/>
        <v>1</v>
      </c>
      <c r="AE14" s="29"/>
    </row>
    <row r="15" spans="1:31" ht="27.75" customHeight="1" thickBot="1">
      <c r="A15" s="16"/>
      <c r="B15" s="18" t="s">
        <v>11</v>
      </c>
      <c r="C15" s="48">
        <v>0.007732291666666666</v>
      </c>
      <c r="D15" s="46" t="s">
        <v>215</v>
      </c>
      <c r="E15" s="47" t="s">
        <v>90</v>
      </c>
      <c r="F15" s="48">
        <v>0.008312037037037036</v>
      </c>
      <c r="G15" s="46" t="s">
        <v>258</v>
      </c>
      <c r="H15" s="47" t="s">
        <v>83</v>
      </c>
      <c r="I15" s="48">
        <v>0.008425694444444444</v>
      </c>
      <c r="J15" s="46" t="s">
        <v>259</v>
      </c>
      <c r="K15" s="47" t="s">
        <v>80</v>
      </c>
      <c r="L15" s="48">
        <v>0.008469675925925926</v>
      </c>
      <c r="M15" s="46" t="s">
        <v>218</v>
      </c>
      <c r="N15" s="47" t="s">
        <v>83</v>
      </c>
      <c r="O15" s="48">
        <v>0.008486921296296296</v>
      </c>
      <c r="P15" s="46" t="s">
        <v>219</v>
      </c>
      <c r="Q15" s="47" t="s">
        <v>90</v>
      </c>
      <c r="R15" s="48">
        <v>0.008707407407407407</v>
      </c>
      <c r="S15" s="46" t="s">
        <v>260</v>
      </c>
      <c r="T15" s="47" t="s">
        <v>134</v>
      </c>
      <c r="U15" s="19"/>
      <c r="V15" s="32"/>
      <c r="W15" s="36" t="s">
        <v>11</v>
      </c>
      <c r="X15" s="34">
        <f t="shared" si="0"/>
        <v>0</v>
      </c>
      <c r="Y15" s="34">
        <f t="shared" si="1"/>
        <v>6</v>
      </c>
      <c r="Z15" s="37">
        <f t="shared" si="2"/>
        <v>12</v>
      </c>
      <c r="AA15" s="37">
        <f t="shared" si="3"/>
        <v>1</v>
      </c>
      <c r="AB15" s="37">
        <f t="shared" si="4"/>
        <v>12</v>
      </c>
      <c r="AC15" s="38">
        <f t="shared" si="5"/>
        <v>0</v>
      </c>
      <c r="AE15" s="29"/>
    </row>
    <row r="16" spans="1:31" ht="27.75" customHeight="1" thickBot="1">
      <c r="A16" s="16"/>
      <c r="B16" s="18" t="s">
        <v>21</v>
      </c>
      <c r="C16" s="48">
        <v>0.002654050925925926</v>
      </c>
      <c r="D16" s="46" t="s">
        <v>261</v>
      </c>
      <c r="E16" s="87" t="s">
        <v>80</v>
      </c>
      <c r="F16" s="48">
        <v>0.0028099537037037034</v>
      </c>
      <c r="G16" s="46" t="s">
        <v>262</v>
      </c>
      <c r="H16" s="47" t="s">
        <v>83</v>
      </c>
      <c r="I16" s="48">
        <v>0.002947106481481481</v>
      </c>
      <c r="J16" s="46"/>
      <c r="K16" s="47" t="s">
        <v>85</v>
      </c>
      <c r="L16" s="48">
        <v>0.0037335648148148146</v>
      </c>
      <c r="M16" s="46" t="s">
        <v>263</v>
      </c>
      <c r="N16" s="47" t="s">
        <v>125</v>
      </c>
      <c r="O16" s="48"/>
      <c r="P16" s="46"/>
      <c r="Q16" s="47"/>
      <c r="R16" s="48"/>
      <c r="S16" s="46"/>
      <c r="T16" s="47"/>
      <c r="U16" s="19"/>
      <c r="V16" s="32"/>
      <c r="W16" s="36" t="s">
        <v>21</v>
      </c>
      <c r="X16" s="34">
        <f t="shared" si="0"/>
        <v>6</v>
      </c>
      <c r="Y16" s="34">
        <f t="shared" si="1"/>
        <v>10</v>
      </c>
      <c r="Z16" s="37">
        <f t="shared" si="2"/>
        <v>8</v>
      </c>
      <c r="AA16" s="37">
        <f t="shared" si="3"/>
        <v>0</v>
      </c>
      <c r="AB16" s="37">
        <f t="shared" si="4"/>
        <v>0</v>
      </c>
      <c r="AC16" s="38">
        <f t="shared" si="5"/>
        <v>4</v>
      </c>
      <c r="AE16" s="29"/>
    </row>
    <row r="17" spans="1:31" ht="27.75" customHeight="1" thickBot="1">
      <c r="A17" s="16"/>
      <c r="B17" s="18" t="s">
        <v>24</v>
      </c>
      <c r="C17" s="49" t="s">
        <v>137</v>
      </c>
      <c r="D17" s="46" t="s">
        <v>124</v>
      </c>
      <c r="E17" s="47" t="s">
        <v>125</v>
      </c>
      <c r="F17" s="50" t="s">
        <v>138</v>
      </c>
      <c r="G17" s="46" t="s">
        <v>131</v>
      </c>
      <c r="H17" s="47" t="s">
        <v>83</v>
      </c>
      <c r="I17" s="50" t="s">
        <v>139</v>
      </c>
      <c r="J17" s="46" t="s">
        <v>140</v>
      </c>
      <c r="K17" s="47" t="s">
        <v>90</v>
      </c>
      <c r="L17" s="50" t="s">
        <v>141</v>
      </c>
      <c r="M17" s="46" t="s">
        <v>142</v>
      </c>
      <c r="N17" s="47" t="s">
        <v>85</v>
      </c>
      <c r="O17" s="50" t="s">
        <v>141</v>
      </c>
      <c r="P17" s="46" t="s">
        <v>143</v>
      </c>
      <c r="Q17" s="47" t="s">
        <v>85</v>
      </c>
      <c r="R17" s="50" t="s">
        <v>144</v>
      </c>
      <c r="S17" s="46" t="s">
        <v>145</v>
      </c>
      <c r="T17" s="47" t="s">
        <v>125</v>
      </c>
      <c r="U17" s="19"/>
      <c r="V17" s="32"/>
      <c r="W17" s="36" t="s">
        <v>24</v>
      </c>
      <c r="X17" s="34">
        <f t="shared" si="0"/>
        <v>6</v>
      </c>
      <c r="Y17" s="34">
        <f t="shared" si="1"/>
        <v>0</v>
      </c>
      <c r="Z17" s="37">
        <f t="shared" si="2"/>
        <v>8</v>
      </c>
      <c r="AA17" s="37">
        <f t="shared" si="3"/>
        <v>0</v>
      </c>
      <c r="AB17" s="37">
        <f t="shared" si="4"/>
        <v>6</v>
      </c>
      <c r="AC17" s="38">
        <f t="shared" si="5"/>
        <v>11</v>
      </c>
      <c r="AE17" s="29"/>
    </row>
    <row r="18" spans="1:31" ht="27.75" customHeight="1" thickBot="1">
      <c r="A18" s="16"/>
      <c r="B18" s="18" t="s">
        <v>25</v>
      </c>
      <c r="C18" s="49" t="s">
        <v>123</v>
      </c>
      <c r="D18" s="46" t="s">
        <v>124</v>
      </c>
      <c r="E18" s="47" t="s">
        <v>125</v>
      </c>
      <c r="F18" s="50" t="s">
        <v>126</v>
      </c>
      <c r="G18" s="46" t="s">
        <v>127</v>
      </c>
      <c r="H18" s="47" t="s">
        <v>83</v>
      </c>
      <c r="I18" s="50" t="s">
        <v>128</v>
      </c>
      <c r="J18" s="46" t="s">
        <v>129</v>
      </c>
      <c r="K18" s="47" t="s">
        <v>83</v>
      </c>
      <c r="L18" s="50" t="s">
        <v>130</v>
      </c>
      <c r="M18" s="46" t="s">
        <v>131</v>
      </c>
      <c r="N18" s="47" t="s">
        <v>83</v>
      </c>
      <c r="O18" s="50" t="s">
        <v>132</v>
      </c>
      <c r="P18" s="46" t="s">
        <v>133</v>
      </c>
      <c r="Q18" s="47" t="s">
        <v>134</v>
      </c>
      <c r="R18" s="50" t="s">
        <v>135</v>
      </c>
      <c r="S18" s="46" t="s">
        <v>136</v>
      </c>
      <c r="T18" s="47" t="s">
        <v>80</v>
      </c>
      <c r="U18" s="19"/>
      <c r="V18" s="32"/>
      <c r="W18" s="36" t="s">
        <v>25</v>
      </c>
      <c r="X18" s="34">
        <f t="shared" si="0"/>
        <v>0</v>
      </c>
      <c r="Y18" s="34">
        <f t="shared" si="1"/>
        <v>1</v>
      </c>
      <c r="Z18" s="37">
        <f t="shared" si="2"/>
        <v>18</v>
      </c>
      <c r="AA18" s="37">
        <f t="shared" si="3"/>
        <v>2</v>
      </c>
      <c r="AB18" s="37">
        <f t="shared" si="4"/>
        <v>0</v>
      </c>
      <c r="AC18" s="38">
        <f t="shared" si="5"/>
        <v>10</v>
      </c>
      <c r="AE18" s="29"/>
    </row>
    <row r="19" spans="1:31" ht="27.75" customHeight="1" thickBot="1">
      <c r="A19" s="16"/>
      <c r="B19" s="18" t="s">
        <v>26</v>
      </c>
      <c r="C19" s="49" t="s">
        <v>207</v>
      </c>
      <c r="D19" s="46" t="s">
        <v>124</v>
      </c>
      <c r="E19" s="47" t="s">
        <v>125</v>
      </c>
      <c r="F19" s="50" t="s">
        <v>208</v>
      </c>
      <c r="G19" s="46" t="s">
        <v>209</v>
      </c>
      <c r="H19" s="47" t="s">
        <v>80</v>
      </c>
      <c r="I19" s="50" t="s">
        <v>210</v>
      </c>
      <c r="J19" s="46" t="s">
        <v>131</v>
      </c>
      <c r="K19" s="47" t="s">
        <v>83</v>
      </c>
      <c r="L19" s="50" t="s">
        <v>211</v>
      </c>
      <c r="M19" s="46" t="s">
        <v>127</v>
      </c>
      <c r="N19" s="47" t="s">
        <v>83</v>
      </c>
      <c r="O19" s="50" t="s">
        <v>212</v>
      </c>
      <c r="P19" s="46" t="s">
        <v>170</v>
      </c>
      <c r="Q19" s="47" t="s">
        <v>83</v>
      </c>
      <c r="R19" s="50" t="s">
        <v>213</v>
      </c>
      <c r="S19" s="46" t="s">
        <v>214</v>
      </c>
      <c r="T19" s="47" t="s">
        <v>80</v>
      </c>
      <c r="U19" s="19"/>
      <c r="V19" s="32"/>
      <c r="W19" s="36" t="s">
        <v>26</v>
      </c>
      <c r="X19" s="34">
        <f t="shared" si="0"/>
        <v>0</v>
      </c>
      <c r="Y19" s="34">
        <f t="shared" si="1"/>
        <v>9</v>
      </c>
      <c r="Z19" s="37">
        <f t="shared" si="2"/>
        <v>12</v>
      </c>
      <c r="AA19" s="37">
        <f t="shared" si="3"/>
        <v>0</v>
      </c>
      <c r="AB19" s="37">
        <f t="shared" si="4"/>
        <v>0</v>
      </c>
      <c r="AC19" s="38">
        <f t="shared" si="5"/>
        <v>10</v>
      </c>
      <c r="AE19" s="29"/>
    </row>
    <row r="20" spans="1:31" ht="27.75" customHeight="1" thickBot="1">
      <c r="A20" s="16"/>
      <c r="B20" s="18" t="s">
        <v>27</v>
      </c>
      <c r="C20" s="49" t="s">
        <v>264</v>
      </c>
      <c r="D20" s="46" t="s">
        <v>79</v>
      </c>
      <c r="E20" s="47" t="s">
        <v>80</v>
      </c>
      <c r="F20" s="50" t="s">
        <v>81</v>
      </c>
      <c r="G20" s="46" t="s">
        <v>82</v>
      </c>
      <c r="H20" s="47" t="s">
        <v>83</v>
      </c>
      <c r="I20" s="50" t="s">
        <v>78</v>
      </c>
      <c r="J20" s="46" t="s">
        <v>84</v>
      </c>
      <c r="K20" s="47" t="s">
        <v>85</v>
      </c>
      <c r="L20" s="50" t="s">
        <v>86</v>
      </c>
      <c r="M20" s="46" t="s">
        <v>87</v>
      </c>
      <c r="N20" s="47" t="s">
        <v>85</v>
      </c>
      <c r="O20" s="50" t="s">
        <v>88</v>
      </c>
      <c r="P20" s="46" t="s">
        <v>89</v>
      </c>
      <c r="Q20" s="47" t="s">
        <v>90</v>
      </c>
      <c r="R20" s="50" t="s">
        <v>91</v>
      </c>
      <c r="S20" s="46" t="s">
        <v>92</v>
      </c>
      <c r="T20" s="47" t="s">
        <v>80</v>
      </c>
      <c r="U20" s="19"/>
      <c r="V20" s="32"/>
      <c r="W20" s="36" t="s">
        <v>27</v>
      </c>
      <c r="X20" s="34">
        <f t="shared" si="0"/>
        <v>10</v>
      </c>
      <c r="Y20" s="34">
        <f t="shared" si="1"/>
        <v>11</v>
      </c>
      <c r="Z20" s="37">
        <f t="shared" si="2"/>
        <v>8</v>
      </c>
      <c r="AA20" s="37">
        <f t="shared" si="3"/>
        <v>0</v>
      </c>
      <c r="AB20" s="37">
        <f t="shared" si="4"/>
        <v>2</v>
      </c>
      <c r="AC20" s="38">
        <f t="shared" si="5"/>
        <v>0</v>
      </c>
      <c r="AE20" s="29"/>
    </row>
    <row r="21" spans="1:31" ht="27.75" customHeight="1" thickBot="1">
      <c r="A21" s="16"/>
      <c r="B21" s="20" t="s">
        <v>75</v>
      </c>
      <c r="C21" s="88" t="s">
        <v>154</v>
      </c>
      <c r="D21" s="51" t="s">
        <v>89</v>
      </c>
      <c r="E21" s="52" t="s">
        <v>90</v>
      </c>
      <c r="F21" s="89" t="s">
        <v>155</v>
      </c>
      <c r="G21" s="51" t="s">
        <v>156</v>
      </c>
      <c r="H21" s="52" t="s">
        <v>80</v>
      </c>
      <c r="I21" s="53" t="s">
        <v>157</v>
      </c>
      <c r="J21" s="51" t="s">
        <v>87</v>
      </c>
      <c r="K21" s="52" t="s">
        <v>85</v>
      </c>
      <c r="L21" s="89" t="s">
        <v>158</v>
      </c>
      <c r="M21" s="51" t="s">
        <v>159</v>
      </c>
      <c r="N21" s="52" t="s">
        <v>80</v>
      </c>
      <c r="O21" s="89" t="s">
        <v>160</v>
      </c>
      <c r="P21" s="51" t="s">
        <v>140</v>
      </c>
      <c r="Q21" s="52" t="s">
        <v>90</v>
      </c>
      <c r="R21" s="89" t="s">
        <v>161</v>
      </c>
      <c r="S21" s="51" t="s">
        <v>162</v>
      </c>
      <c r="T21" s="52" t="s">
        <v>85</v>
      </c>
      <c r="U21" s="19"/>
      <c r="V21" s="32"/>
      <c r="W21" s="39" t="s">
        <v>28</v>
      </c>
      <c r="X21" s="34">
        <f t="shared" si="0"/>
        <v>7</v>
      </c>
      <c r="Y21" s="34">
        <f t="shared" si="1"/>
        <v>12</v>
      </c>
      <c r="Z21" s="40">
        <f t="shared" si="2"/>
        <v>0</v>
      </c>
      <c r="AA21" s="40">
        <f t="shared" si="3"/>
        <v>0</v>
      </c>
      <c r="AB21" s="40">
        <f t="shared" si="4"/>
        <v>12</v>
      </c>
      <c r="AC21" s="41">
        <f t="shared" si="5"/>
        <v>0</v>
      </c>
      <c r="AE21" s="29"/>
    </row>
    <row r="22" spans="1:31" ht="26.25" customHeight="1" thickBot="1">
      <c r="A22" s="16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7"/>
      <c r="T22" s="10"/>
      <c r="U22" s="14"/>
      <c r="V22" s="30"/>
      <c r="W22" s="42" t="s">
        <v>22</v>
      </c>
      <c r="X22" s="43">
        <f aca="true" t="shared" si="6" ref="X22:AC22">SUM(X4:X21)</f>
        <v>120</v>
      </c>
      <c r="Y22" s="43">
        <f t="shared" si="6"/>
        <v>121</v>
      </c>
      <c r="Z22" s="43">
        <f t="shared" si="6"/>
        <v>171</v>
      </c>
      <c r="AA22" s="43">
        <f t="shared" si="6"/>
        <v>10</v>
      </c>
      <c r="AB22" s="43">
        <f t="shared" si="6"/>
        <v>75</v>
      </c>
      <c r="AC22" s="44">
        <f t="shared" si="6"/>
        <v>51</v>
      </c>
      <c r="AE22" s="29"/>
    </row>
    <row r="23" spans="1:31" ht="26.25" customHeight="1" thickBot="1">
      <c r="A23" s="16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3"/>
      <c r="T23" s="11"/>
      <c r="U23" s="14"/>
      <c r="V23" s="14"/>
      <c r="W23" s="21" t="s">
        <v>23</v>
      </c>
      <c r="X23" s="54"/>
      <c r="Y23" s="54"/>
      <c r="Z23" s="54"/>
      <c r="AA23" s="54"/>
      <c r="AB23" s="54"/>
      <c r="AC23" s="55"/>
      <c r="AE23" s="16"/>
    </row>
    <row r="24" spans="1:31" ht="131.25" customHeight="1" thickBot="1">
      <c r="A24" s="16"/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8"/>
      <c r="T24" s="12"/>
      <c r="U24" s="14"/>
      <c r="V24" s="14"/>
      <c r="W24" s="17"/>
      <c r="X24" s="56" t="s">
        <v>77</v>
      </c>
      <c r="Y24" s="56" t="s">
        <v>76</v>
      </c>
      <c r="Z24" s="56" t="s">
        <v>32</v>
      </c>
      <c r="AA24" s="56" t="s">
        <v>31</v>
      </c>
      <c r="AB24" s="56" t="s">
        <v>74</v>
      </c>
      <c r="AC24" s="57" t="s">
        <v>30</v>
      </c>
      <c r="AE24" s="16"/>
    </row>
    <row r="25" spans="1:31" ht="9" customHeight="1">
      <c r="A25" s="16"/>
      <c r="B25" s="16"/>
      <c r="C25" s="13"/>
      <c r="D25" s="16"/>
      <c r="E25" s="13"/>
      <c r="F25" s="13"/>
      <c r="G25" s="16"/>
      <c r="H25" s="13"/>
      <c r="I25" s="13"/>
      <c r="J25" s="16"/>
      <c r="K25" s="13"/>
      <c r="L25" s="13"/>
      <c r="M25" s="16"/>
      <c r="N25" s="13"/>
      <c r="O25" s="13"/>
      <c r="P25" s="16"/>
      <c r="Q25" s="13"/>
      <c r="R25" s="13"/>
      <c r="S25" s="16"/>
      <c r="T25" s="13"/>
      <c r="U25" s="13"/>
      <c r="V25" s="13"/>
      <c r="W25" s="17"/>
      <c r="X25" s="16"/>
      <c r="Y25" s="16"/>
      <c r="Z25" s="16"/>
      <c r="AA25" s="16"/>
      <c r="AB25" s="16"/>
      <c r="AC25" s="16"/>
      <c r="AE25" s="16"/>
    </row>
  </sheetData>
  <sheetProtection/>
  <mergeCells count="7">
    <mergeCell ref="O2:Q2"/>
    <mergeCell ref="R2:T2"/>
    <mergeCell ref="B22:R24"/>
    <mergeCell ref="C2:E2"/>
    <mergeCell ref="F2:H2"/>
    <mergeCell ref="I2:K2"/>
    <mergeCell ref="L2:N2"/>
  </mergeCells>
  <printOptions horizontalCentered="1" verticalCentered="1"/>
  <pageMargins left="0.25" right="0.25" top="0.75" bottom="0.25" header="0.5" footer="0.5"/>
  <pageSetup fitToWidth="2" horizontalDpi="600" verticalDpi="600" orientation="landscape" paperSize="5" scale="65" r:id="rId2"/>
  <headerFooter alignWithMargins="0">
    <oddHeader>&amp;L&amp;18Mid Dakota Track Meet&amp;C&amp;20MEET SUMMARY&amp;R&amp;18Date&amp;D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57">
      <selection activeCell="I75" sqref="I75"/>
    </sheetView>
  </sheetViews>
  <sheetFormatPr defaultColWidth="9.140625" defaultRowHeight="12.75"/>
  <cols>
    <col min="1" max="1" width="9.140625" style="2" customWidth="1"/>
    <col min="2" max="2" width="17.57421875" style="0" customWidth="1"/>
    <col min="3" max="3" width="10.00390625" style="2" customWidth="1"/>
    <col min="4" max="4" width="11.57421875" style="2" bestFit="1" customWidth="1"/>
    <col min="5" max="5" width="1.1484375" style="0" customWidth="1"/>
    <col min="7" max="7" width="17.57421875" style="0" customWidth="1"/>
    <col min="8" max="8" width="10.421875" style="2" customWidth="1"/>
    <col min="9" max="9" width="9.140625" style="2" customWidth="1"/>
  </cols>
  <sheetData>
    <row r="1" spans="1:9" ht="38.25">
      <c r="A1" s="2" t="s">
        <v>34</v>
      </c>
      <c r="B1" t="s">
        <v>14</v>
      </c>
      <c r="C1" s="2" t="s">
        <v>15</v>
      </c>
      <c r="D1" s="61" t="s">
        <v>12</v>
      </c>
      <c r="E1" s="1" t="s">
        <v>35</v>
      </c>
      <c r="F1" s="2" t="s">
        <v>34</v>
      </c>
      <c r="G1" t="s">
        <v>14</v>
      </c>
      <c r="H1" s="2" t="s">
        <v>15</v>
      </c>
      <c r="I1" s="61" t="s">
        <v>12</v>
      </c>
    </row>
    <row r="2" spans="1:7" ht="12.75">
      <c r="A2" s="2" t="s">
        <v>0</v>
      </c>
      <c r="B2" s="58" t="s">
        <v>36</v>
      </c>
      <c r="E2" s="1" t="s">
        <v>35</v>
      </c>
      <c r="F2" s="2" t="s">
        <v>0</v>
      </c>
      <c r="G2" s="58" t="s">
        <v>37</v>
      </c>
    </row>
    <row r="3" spans="1:9" ht="12.75">
      <c r="A3" s="59">
        <v>1</v>
      </c>
      <c r="B3" t="str">
        <f>'Boys Summary'!D5</f>
        <v>Deinert,Olsen,Deiner</v>
      </c>
      <c r="C3" s="2" t="str">
        <f>'Boys Summary'!E5</f>
        <v>MV</v>
      </c>
      <c r="D3" s="90">
        <f>'Boys Summary'!C5</f>
        <v>0.00647337962962963</v>
      </c>
      <c r="E3" s="1" t="s">
        <v>35</v>
      </c>
      <c r="F3" s="59">
        <v>1</v>
      </c>
      <c r="G3" t="str">
        <f>'Boys Summary'!D8</f>
        <v>Jase Kraft</v>
      </c>
      <c r="H3" s="2" t="str">
        <f>'Boys Summary'!E8</f>
        <v>WS</v>
      </c>
      <c r="I3" s="90">
        <f>'Boys Summary'!C8</f>
        <v>0.003323263888888889</v>
      </c>
    </row>
    <row r="4" spans="1:9" ht="12.75">
      <c r="A4" s="59">
        <v>2</v>
      </c>
      <c r="B4" t="str">
        <f>'Boys Summary'!G5</f>
        <v>Taylor,Gaulke,Lasius,Surat</v>
      </c>
      <c r="C4" s="2" t="str">
        <f>'Boys Summary'!H5</f>
        <v>KWL</v>
      </c>
      <c r="D4" s="90">
        <f>'Boys Summary'!F5</f>
        <v>0.0065015046296296305</v>
      </c>
      <c r="E4" s="1" t="s">
        <v>35</v>
      </c>
      <c r="F4" s="59">
        <v>2</v>
      </c>
      <c r="G4" t="str">
        <f>'Boys Summary'!G8</f>
        <v>Kody Weiss</v>
      </c>
      <c r="H4" s="2" t="str">
        <f>'Boys Summary'!H8</f>
        <v>MV</v>
      </c>
      <c r="I4" s="90">
        <f>'Boys Summary'!F8</f>
        <v>0.0036285879629629632</v>
      </c>
    </row>
    <row r="5" spans="1:9" ht="12.75">
      <c r="A5" s="59">
        <v>3</v>
      </c>
      <c r="B5">
        <f>'Boys Summary'!J5</f>
        <v>0</v>
      </c>
      <c r="C5" s="2" t="str">
        <f>'Boys Summary'!K5</f>
        <v>CST</v>
      </c>
      <c r="D5" s="90">
        <f>'Boys Summary'!I5</f>
        <v>0.00777974537037037</v>
      </c>
      <c r="E5" s="1" t="s">
        <v>35</v>
      </c>
      <c r="F5" s="59">
        <v>3</v>
      </c>
      <c r="G5" t="str">
        <f>'Boys Summary'!J8</f>
        <v>Lane Thomas</v>
      </c>
      <c r="H5" s="2" t="str">
        <f>'Boys Summary'!K8</f>
        <v>CST</v>
      </c>
      <c r="I5" s="90">
        <f>'Boys Summary'!I8</f>
        <v>0.003714236111111111</v>
      </c>
    </row>
    <row r="6" spans="1:9" ht="12.75">
      <c r="A6" s="59">
        <v>4</v>
      </c>
      <c r="B6">
        <f>'Boys Summary'!M5</f>
        <v>0</v>
      </c>
      <c r="C6" s="2" t="str">
        <f>'Boys Summary'!N5</f>
        <v>WN</v>
      </c>
      <c r="D6" s="90">
        <f>'Boys Summary'!L5</f>
        <v>0.008558101851851851</v>
      </c>
      <c r="E6" s="1" t="s">
        <v>35</v>
      </c>
      <c r="F6" s="59">
        <v>4</v>
      </c>
      <c r="G6" t="str">
        <f>'Boys Summary'!M8</f>
        <v>Nick Lawson</v>
      </c>
      <c r="H6" s="2" t="str">
        <f>'Boys Summary'!N8</f>
        <v>PLK</v>
      </c>
      <c r="I6" s="90">
        <f>'Boys Summary'!L8</f>
        <v>0.003739583333333333</v>
      </c>
    </row>
    <row r="7" spans="1:9" ht="12.75">
      <c r="A7" s="59">
        <v>5</v>
      </c>
      <c r="B7">
        <f>'Boys Summary'!P5</f>
        <v>0</v>
      </c>
      <c r="C7" s="2">
        <f>'Boys Summary'!Q5</f>
        <v>0</v>
      </c>
      <c r="D7" s="90">
        <f>'Boys Summary'!O5</f>
        <v>0</v>
      </c>
      <c r="E7" s="1" t="s">
        <v>35</v>
      </c>
      <c r="F7" s="59">
        <v>5</v>
      </c>
      <c r="G7" t="str">
        <f>'Boys Summary'!P8</f>
        <v>Cody Pohlen</v>
      </c>
      <c r="H7" s="2" t="str">
        <f>'Boys Summary'!Q8</f>
        <v>MV</v>
      </c>
      <c r="I7" s="90">
        <f>'Boys Summary'!O8</f>
        <v>0.003797569444444444</v>
      </c>
    </row>
    <row r="8" spans="1:9" ht="12.75">
      <c r="A8" s="59">
        <v>6</v>
      </c>
      <c r="B8">
        <f>'Boys Summary'!S5</f>
        <v>0</v>
      </c>
      <c r="C8" s="2">
        <f>'Boys Summary'!T5</f>
        <v>0</v>
      </c>
      <c r="D8" s="90">
        <f>'Boys Summary'!R5</f>
        <v>0</v>
      </c>
      <c r="E8" s="1" t="s">
        <v>35</v>
      </c>
      <c r="F8" s="59">
        <v>6</v>
      </c>
      <c r="G8">
        <f>'Boys Summary'!R8</f>
        <v>0.0038140046296296294</v>
      </c>
      <c r="H8" s="2" t="str">
        <f>'Boys Summary'!S8</f>
        <v>Owen Witte</v>
      </c>
      <c r="I8" s="90">
        <f>'Boys Summary'!R8</f>
        <v>0.0038140046296296294</v>
      </c>
    </row>
    <row r="9" spans="1:6" ht="12.75">
      <c r="A9" s="59"/>
      <c r="E9" s="1"/>
      <c r="F9" s="59"/>
    </row>
    <row r="10" spans="1:9" ht="38.25">
      <c r="A10" s="2" t="s">
        <v>34</v>
      </c>
      <c r="B10" t="s">
        <v>14</v>
      </c>
      <c r="C10" s="2" t="s">
        <v>15</v>
      </c>
      <c r="D10" s="61" t="s">
        <v>12</v>
      </c>
      <c r="E10" s="1" t="s">
        <v>35</v>
      </c>
      <c r="F10" s="2" t="s">
        <v>34</v>
      </c>
      <c r="G10" t="s">
        <v>14</v>
      </c>
      <c r="H10" s="2" t="s">
        <v>15</v>
      </c>
      <c r="I10" s="61" t="s">
        <v>12</v>
      </c>
    </row>
    <row r="11" spans="1:7" ht="12.75">
      <c r="A11" s="2" t="s">
        <v>0</v>
      </c>
      <c r="B11" s="58" t="s">
        <v>38</v>
      </c>
      <c r="E11" s="1" t="s">
        <v>35</v>
      </c>
      <c r="F11" s="2" t="s">
        <v>0</v>
      </c>
      <c r="G11" s="58" t="s">
        <v>39</v>
      </c>
    </row>
    <row r="12" spans="1:9" ht="12.75">
      <c r="A12" s="59">
        <v>1</v>
      </c>
      <c r="B12">
        <f>'Boys Summary'!D9</f>
        <v>0</v>
      </c>
      <c r="C12" s="2" t="str">
        <f>'Boys Summary'!E9</f>
        <v>CST</v>
      </c>
      <c r="D12" s="2">
        <f>'Boys Summary'!C9</f>
        <v>47.06</v>
      </c>
      <c r="E12" s="1" t="s">
        <v>35</v>
      </c>
      <c r="F12" s="59">
        <v>1</v>
      </c>
      <c r="G12" t="str">
        <f>'Boys Summary'!D10</f>
        <v>Holden Surat</v>
      </c>
      <c r="H12" s="2" t="str">
        <f>'Boys Summary'!E10</f>
        <v>KWL</v>
      </c>
      <c r="I12" s="2">
        <f>'Boys Summary'!C10</f>
        <v>54.41</v>
      </c>
    </row>
    <row r="13" spans="1:9" ht="12.75">
      <c r="A13" s="59">
        <v>2</v>
      </c>
      <c r="B13" t="str">
        <f>'Boys Summary'!G9</f>
        <v>Moody,Wesseling, Hinker, Hinker</v>
      </c>
      <c r="C13" s="2" t="str">
        <f>'Boys Summary'!H9</f>
        <v>MV</v>
      </c>
      <c r="D13" s="2">
        <f>'Boys Summary'!F9</f>
        <v>48.89</v>
      </c>
      <c r="E13" s="1" t="s">
        <v>35</v>
      </c>
      <c r="F13" s="59">
        <v>2</v>
      </c>
      <c r="G13" t="str">
        <f>'Boys Summary'!G10</f>
        <v>Gunner BaanHofman</v>
      </c>
      <c r="H13" s="2" t="str">
        <f>'Boys Summary'!H10</f>
        <v>CST</v>
      </c>
      <c r="I13" s="2">
        <f>'Boys Summary'!F10</f>
        <v>55.39</v>
      </c>
    </row>
    <row r="14" spans="1:9" ht="12.75">
      <c r="A14" s="59">
        <v>3</v>
      </c>
      <c r="B14" t="str">
        <f>'Boys Summary'!J9</f>
        <v>Feistner,Brooks,Krueger,Warkenthein</v>
      </c>
      <c r="C14" s="2" t="str">
        <f>'Boys Summary'!K9</f>
        <v>WN</v>
      </c>
      <c r="D14" s="2">
        <f>'Boys Summary'!I9</f>
        <v>50.29</v>
      </c>
      <c r="E14" s="1" t="s">
        <v>35</v>
      </c>
      <c r="F14" s="59">
        <v>3</v>
      </c>
      <c r="G14" t="str">
        <f>'Boys Summary'!J10</f>
        <v>Adam Bormann</v>
      </c>
      <c r="H14" s="2" t="str">
        <f>'Boys Summary'!K10</f>
        <v>CST</v>
      </c>
      <c r="I14" s="2">
        <f>'Boys Summary'!I10</f>
        <v>57.48</v>
      </c>
    </row>
    <row r="15" spans="1:9" ht="12.75">
      <c r="A15" s="59">
        <v>4</v>
      </c>
      <c r="B15" t="str">
        <f>'Boys Summary'!M9</f>
        <v>Talbott,Carda,Overweg,Revland</v>
      </c>
      <c r="C15" s="2" t="str">
        <f>'Boys Summary'!N9</f>
        <v>KWL</v>
      </c>
      <c r="D15" s="2">
        <f>'Boys Summary'!L9</f>
        <v>50.88</v>
      </c>
      <c r="E15" s="1" t="s">
        <v>35</v>
      </c>
      <c r="F15" s="59">
        <v>4</v>
      </c>
      <c r="G15" t="str">
        <f>'Boys Summary'!M10</f>
        <v>Kody Weiss</v>
      </c>
      <c r="H15" s="2" t="str">
        <f>'Boys Summary'!N10</f>
        <v>MV</v>
      </c>
      <c r="I15" s="2">
        <f>'Boys Summary'!L10</f>
        <v>58.63</v>
      </c>
    </row>
    <row r="16" spans="1:9" ht="12.75">
      <c r="A16" s="59">
        <v>5</v>
      </c>
      <c r="B16" t="str">
        <f>'Boys Summary'!P9</f>
        <v>Miller,Willman,Kopfmann,Kenobbie</v>
      </c>
      <c r="C16" s="2" t="str">
        <f>'Boys Summary'!Q9</f>
        <v>WS</v>
      </c>
      <c r="D16" s="2">
        <f>'Boys Summary'!O9</f>
        <v>51.02</v>
      </c>
      <c r="E16" s="1" t="s">
        <v>35</v>
      </c>
      <c r="F16" s="59">
        <v>5</v>
      </c>
      <c r="G16" t="str">
        <f>'Boys Summary'!P10</f>
        <v>Trevor Reinesch</v>
      </c>
      <c r="H16" s="2" t="str">
        <f>'Boys Summary'!Q10</f>
        <v>KWL</v>
      </c>
      <c r="I16" s="2">
        <f>'Boys Summary'!O10</f>
        <v>59.57</v>
      </c>
    </row>
    <row r="17" spans="1:9" ht="12.75">
      <c r="A17" s="59">
        <v>6</v>
      </c>
      <c r="B17" t="str">
        <f>'Boys Summary'!S9</f>
        <v>Evans,Salaja,Urban,Fry</v>
      </c>
      <c r="C17" s="2" t="str">
        <f>'Boys Summary'!T9</f>
        <v>PLK</v>
      </c>
      <c r="D17" s="2">
        <f>'Boys Summary'!R9</f>
        <v>54.18</v>
      </c>
      <c r="E17" s="1" t="s">
        <v>35</v>
      </c>
      <c r="F17" s="59">
        <v>6</v>
      </c>
      <c r="G17" t="str">
        <f>'Boys Summary'!S10</f>
        <v>Cameron Deinert</v>
      </c>
      <c r="H17" s="2" t="str">
        <f>'Boys Summary'!T10</f>
        <v>MV</v>
      </c>
      <c r="I17" s="2">
        <f>'Boys Summary'!R10</f>
        <v>0.0006972222222222222</v>
      </c>
    </row>
    <row r="18" spans="1:6" ht="12.75">
      <c r="A18" s="59"/>
      <c r="E18" s="1"/>
      <c r="F18" s="59"/>
    </row>
    <row r="19" spans="1:9" ht="38.25">
      <c r="A19" s="2" t="s">
        <v>34</v>
      </c>
      <c r="B19" t="s">
        <v>14</v>
      </c>
      <c r="C19" s="2" t="s">
        <v>15</v>
      </c>
      <c r="D19" s="61" t="s">
        <v>12</v>
      </c>
      <c r="E19" s="1" t="s">
        <v>35</v>
      </c>
      <c r="F19" s="2" t="s">
        <v>34</v>
      </c>
      <c r="G19" t="s">
        <v>14</v>
      </c>
      <c r="H19" s="2" t="s">
        <v>15</v>
      </c>
      <c r="I19" s="61" t="s">
        <v>12</v>
      </c>
    </row>
    <row r="20" spans="1:7" ht="12.75">
      <c r="A20" s="2" t="s">
        <v>0</v>
      </c>
      <c r="B20" s="58" t="s">
        <v>55</v>
      </c>
      <c r="E20" s="1" t="s">
        <v>35</v>
      </c>
      <c r="F20" s="2" t="s">
        <v>0</v>
      </c>
      <c r="G20" s="58" t="s">
        <v>40</v>
      </c>
    </row>
    <row r="21" spans="1:9" ht="12.75">
      <c r="A21" s="59">
        <v>1</v>
      </c>
      <c r="B21" t="str">
        <f>'Boys Summary'!D4</f>
        <v>John Nebelsick</v>
      </c>
      <c r="C21" s="2" t="str">
        <f>'Boys Summary'!E4</f>
        <v>MV</v>
      </c>
      <c r="D21" s="2">
        <f>'Boys Summary'!C4</f>
        <v>0.6673611111111111</v>
      </c>
      <c r="E21" s="1" t="s">
        <v>35</v>
      </c>
      <c r="F21" s="59">
        <v>1</v>
      </c>
      <c r="G21" t="str">
        <f>'Boys Summary'!D11</f>
        <v>Jon Nebelsick</v>
      </c>
      <c r="H21" s="2" t="str">
        <f>'Boys Summary'!E11</f>
        <v>MV</v>
      </c>
      <c r="I21" s="2">
        <f>'Boys Summary'!C11</f>
        <v>45.67</v>
      </c>
    </row>
    <row r="22" spans="1:9" ht="12.75">
      <c r="A22" s="59">
        <v>2</v>
      </c>
      <c r="B22" t="str">
        <f>'Boys Summary'!G4</f>
        <v>Jacob Sonne</v>
      </c>
      <c r="C22" s="2" t="str">
        <f>'Boys Summary'!H4</f>
        <v>MV</v>
      </c>
      <c r="D22" s="2">
        <f>'Boys Summary'!F4</f>
        <v>17.42</v>
      </c>
      <c r="E22" s="1" t="s">
        <v>35</v>
      </c>
      <c r="F22" s="59">
        <v>2</v>
      </c>
      <c r="G22" t="str">
        <f>'Boys Summary'!G11</f>
        <v>Kyle Peters</v>
      </c>
      <c r="H22" s="2" t="str">
        <f>'Boys Summary'!H11</f>
        <v>KWL</v>
      </c>
      <c r="I22" s="2">
        <f>'Boys Summary'!F11</f>
        <v>46.2</v>
      </c>
    </row>
    <row r="23" spans="1:9" ht="12.75">
      <c r="A23" s="59">
        <v>3</v>
      </c>
      <c r="B23" t="str">
        <f>'Boys Summary'!J4</f>
        <v>Kyle Peters</v>
      </c>
      <c r="C23" s="2" t="str">
        <f>'Boys Summary'!K4</f>
        <v>KWL</v>
      </c>
      <c r="D23" s="2">
        <f>'Boys Summary'!I4</f>
        <v>18.25</v>
      </c>
      <c r="E23" s="1" t="s">
        <v>35</v>
      </c>
      <c r="F23" s="59">
        <v>3</v>
      </c>
      <c r="G23" t="str">
        <f>'Boys Summary'!J11</f>
        <v>Jacob Sonne</v>
      </c>
      <c r="H23" s="2" t="str">
        <f>'Boys Summary'!K11</f>
        <v>MV</v>
      </c>
      <c r="I23" s="2">
        <f>'Boys Summary'!I11</f>
        <v>47.12</v>
      </c>
    </row>
    <row r="24" spans="1:9" ht="12.75">
      <c r="A24" s="59">
        <v>4</v>
      </c>
      <c r="B24" t="str">
        <f>'Boys Summary'!M4</f>
        <v>Jack Carda</v>
      </c>
      <c r="C24" s="2" t="str">
        <f>'Boys Summary'!N4</f>
        <v>KWL</v>
      </c>
      <c r="D24" s="2">
        <f>'Boys Summary'!L4</f>
        <v>18.27</v>
      </c>
      <c r="E24" s="1" t="s">
        <v>35</v>
      </c>
      <c r="F24" s="59">
        <v>4</v>
      </c>
      <c r="G24" t="str">
        <f>'Boys Summary'!M11</f>
        <v>Lee Lauck</v>
      </c>
      <c r="H24" s="2" t="str">
        <f>'Boys Summary'!N11</f>
        <v>CST</v>
      </c>
      <c r="I24" s="2">
        <f>'Boys Summary'!L11</f>
        <v>47.27</v>
      </c>
    </row>
    <row r="25" spans="1:9" ht="12.75">
      <c r="A25" s="59">
        <v>5</v>
      </c>
      <c r="B25" t="str">
        <f>'Boys Summary'!P4</f>
        <v>Sam Reuland</v>
      </c>
      <c r="C25" s="2" t="str">
        <f>'Boys Summary'!Q4</f>
        <v>KWL</v>
      </c>
      <c r="D25" s="2">
        <f>'Boys Summary'!O4</f>
        <v>18.44</v>
      </c>
      <c r="E25" s="1" t="s">
        <v>35</v>
      </c>
      <c r="F25" s="59">
        <v>5</v>
      </c>
      <c r="G25" t="str">
        <f>'Boys Summary'!P11</f>
        <v>Jesse Taylor</v>
      </c>
      <c r="H25" s="2" t="str">
        <f>'Boys Summary'!Q11</f>
        <v>KWL</v>
      </c>
      <c r="I25" s="2">
        <f>'Boys Summary'!O11</f>
        <v>47.29</v>
      </c>
    </row>
    <row r="26" spans="1:9" ht="12.75">
      <c r="A26" s="59">
        <v>6</v>
      </c>
      <c r="B26" t="str">
        <f>'Boys Summary'!S4</f>
        <v>Willie Hinker</v>
      </c>
      <c r="C26" s="2" t="str">
        <f>'Boys Summary'!T4</f>
        <v>MV</v>
      </c>
      <c r="D26" s="2">
        <f>'Boys Summary'!R4</f>
        <v>18.85</v>
      </c>
      <c r="E26" s="1" t="s">
        <v>35</v>
      </c>
      <c r="F26" s="59">
        <v>6</v>
      </c>
      <c r="G26" t="str">
        <f>'Boys Summary'!S11</f>
        <v>Brian Joachim</v>
      </c>
      <c r="H26" s="2" t="str">
        <f>'Boys Summary'!T11</f>
        <v>CST</v>
      </c>
      <c r="I26" s="2">
        <f>'Boys Summary'!R11</f>
        <v>47.68</v>
      </c>
    </row>
    <row r="27" spans="1:6" ht="12.75">
      <c r="A27" s="59"/>
      <c r="E27" s="1"/>
      <c r="F27" s="59"/>
    </row>
    <row r="28" spans="1:9" ht="38.25">
      <c r="A28" s="2" t="s">
        <v>34</v>
      </c>
      <c r="B28" t="s">
        <v>14</v>
      </c>
      <c r="C28" s="2" t="s">
        <v>15</v>
      </c>
      <c r="D28" s="61" t="s">
        <v>12</v>
      </c>
      <c r="E28" s="1" t="s">
        <v>35</v>
      </c>
      <c r="F28" s="2" t="s">
        <v>34</v>
      </c>
      <c r="G28" t="s">
        <v>14</v>
      </c>
      <c r="H28" s="2" t="s">
        <v>15</v>
      </c>
      <c r="I28" s="61" t="s">
        <v>12</v>
      </c>
    </row>
    <row r="29" spans="1:7" ht="12.75">
      <c r="A29" s="2" t="s">
        <v>0</v>
      </c>
      <c r="B29" s="58" t="s">
        <v>41</v>
      </c>
      <c r="E29" s="1" t="s">
        <v>35</v>
      </c>
      <c r="F29" s="2" t="s">
        <v>0</v>
      </c>
      <c r="G29" s="58" t="s">
        <v>42</v>
      </c>
    </row>
    <row r="30" spans="1:9" ht="12.75">
      <c r="A30" s="59">
        <v>1</v>
      </c>
      <c r="B30" t="str">
        <f>'Boys Summary'!D6</f>
        <v>Gunner BaanHofman</v>
      </c>
      <c r="C30" s="2" t="str">
        <f>'Boys Summary'!E6</f>
        <v>CST</v>
      </c>
      <c r="D30" s="62">
        <f>'Boys Summary'!C6</f>
        <v>11.35</v>
      </c>
      <c r="E30" s="1" t="s">
        <v>35</v>
      </c>
      <c r="F30" s="59">
        <v>1</v>
      </c>
      <c r="G30">
        <f>'Girls Summary'!C16</f>
        <v>0.003185300925925925</v>
      </c>
      <c r="H30" s="2">
        <f>'Girls Summary'!D16</f>
        <v>0</v>
      </c>
      <c r="I30" s="92" t="str">
        <f>'Girls Summary'!B16</f>
        <v>1600 Meter Relay</v>
      </c>
    </row>
    <row r="31" spans="1:9" ht="12.75">
      <c r="A31" s="59">
        <v>2</v>
      </c>
      <c r="B31" t="str">
        <f>'Boys Summary'!G6</f>
        <v>Miles Moody</v>
      </c>
      <c r="C31" s="2" t="str">
        <f>'Boys Summary'!H6</f>
        <v>MV</v>
      </c>
      <c r="D31" s="62">
        <f>'Boys Summary'!F6</f>
        <v>11.69</v>
      </c>
      <c r="E31" s="1" t="s">
        <v>35</v>
      </c>
      <c r="F31" s="59">
        <v>2</v>
      </c>
      <c r="G31">
        <f>'Girls Summary'!F16</f>
        <v>0.003252777777777778</v>
      </c>
      <c r="H31" s="2">
        <f>'Girls Summary'!G16</f>
        <v>0</v>
      </c>
      <c r="I31" s="92" t="str">
        <f>'Girls Summary'!E16</f>
        <v>CST</v>
      </c>
    </row>
    <row r="32" spans="1:9" ht="12.75">
      <c r="A32" s="59">
        <v>3</v>
      </c>
      <c r="B32" t="str">
        <f>'Boys Summary'!J6</f>
        <v>Wylie DeLange</v>
      </c>
      <c r="C32" s="2" t="str">
        <f>'Boys Summary'!K6</f>
        <v>CST</v>
      </c>
      <c r="D32" s="91">
        <f>'Boys Summary'!I6</f>
        <v>11.79</v>
      </c>
      <c r="E32" s="1" t="s">
        <v>35</v>
      </c>
      <c r="F32" s="59">
        <v>3</v>
      </c>
      <c r="G32">
        <f>'Girls Summary'!I16</f>
        <v>0.00325474537037037</v>
      </c>
      <c r="H32" s="2">
        <f>'Girls Summary'!J16</f>
        <v>0</v>
      </c>
      <c r="I32" s="92" t="str">
        <f>'Girls Summary'!H16</f>
        <v>MV</v>
      </c>
    </row>
    <row r="33" spans="1:9" ht="12.75">
      <c r="A33" s="59">
        <v>4</v>
      </c>
      <c r="B33" t="str">
        <f>'Boys Summary'!M6</f>
        <v>Davion Brooks</v>
      </c>
      <c r="C33" s="2" t="str">
        <f>'Boys Summary'!N6</f>
        <v>WN</v>
      </c>
      <c r="D33" s="91">
        <f>'Boys Summary'!L6</f>
        <v>12.09</v>
      </c>
      <c r="E33" s="1" t="s">
        <v>35</v>
      </c>
      <c r="F33" s="59">
        <v>4</v>
      </c>
      <c r="G33">
        <f>'Girls Summary'!L16</f>
        <v>0.0033398148148148146</v>
      </c>
      <c r="H33" s="2">
        <f>'Girls Summary'!M16</f>
        <v>0</v>
      </c>
      <c r="I33" s="92" t="str">
        <f>'Girls Summary'!K16</f>
        <v>PLK</v>
      </c>
    </row>
    <row r="34" spans="1:9" ht="12.75">
      <c r="A34" s="59">
        <v>5</v>
      </c>
      <c r="B34" t="str">
        <f>'Boys Summary'!P6</f>
        <v>Tim Wessling</v>
      </c>
      <c r="C34" s="2" t="str">
        <f>'Boys Summary'!Q6</f>
        <v>MV</v>
      </c>
      <c r="D34" s="91">
        <f>'Boys Summary'!O6</f>
        <v>0.5069444444444444</v>
      </c>
      <c r="E34" s="1" t="s">
        <v>35</v>
      </c>
      <c r="F34" s="59">
        <v>5</v>
      </c>
      <c r="G34">
        <f>'Girls Summary'!O16</f>
        <v>0</v>
      </c>
      <c r="H34" s="2">
        <f>'Girls Summary'!P16</f>
        <v>0</v>
      </c>
      <c r="I34" s="92" t="str">
        <f>'Girls Summary'!N16</f>
        <v>KWL</v>
      </c>
    </row>
    <row r="35" spans="1:9" ht="12.75">
      <c r="A35" s="59">
        <v>6</v>
      </c>
      <c r="B35" t="str">
        <f>'Boys Summary'!S6</f>
        <v>Tyler Krueger</v>
      </c>
      <c r="C35" s="2" t="str">
        <f>'Boys Summary'!T6</f>
        <v>WN</v>
      </c>
      <c r="D35" s="91">
        <f>'Boys Summary'!R6</f>
        <v>0.5187499999999999</v>
      </c>
      <c r="E35" s="1" t="s">
        <v>35</v>
      </c>
      <c r="F35" s="59">
        <v>6</v>
      </c>
      <c r="G35">
        <f>'Girls Summary'!R16</f>
        <v>0</v>
      </c>
      <c r="H35" s="2">
        <f>'Girls Summary'!S16</f>
        <v>0</v>
      </c>
      <c r="I35" s="92">
        <f>'Girls Summary'!Q16</f>
        <v>0</v>
      </c>
    </row>
    <row r="36" spans="1:6" ht="12.75">
      <c r="A36" s="59"/>
      <c r="E36" s="1"/>
      <c r="F36" s="59"/>
    </row>
    <row r="37" spans="1:9" ht="38.25">
      <c r="A37" s="2" t="s">
        <v>34</v>
      </c>
      <c r="B37" t="s">
        <v>14</v>
      </c>
      <c r="C37" s="2" t="s">
        <v>15</v>
      </c>
      <c r="D37" s="61" t="s">
        <v>12</v>
      </c>
      <c r="E37" s="1" t="s">
        <v>35</v>
      </c>
      <c r="F37" s="2" t="s">
        <v>34</v>
      </c>
      <c r="G37" t="s">
        <v>14</v>
      </c>
      <c r="H37" s="2" t="s">
        <v>15</v>
      </c>
      <c r="I37" s="61" t="s">
        <v>12</v>
      </c>
    </row>
    <row r="38" spans="1:7" ht="12.75">
      <c r="A38" s="2" t="s">
        <v>0</v>
      </c>
      <c r="B38" s="58" t="s">
        <v>43</v>
      </c>
      <c r="E38" s="1" t="s">
        <v>35</v>
      </c>
      <c r="F38" s="2" t="s">
        <v>0</v>
      </c>
      <c r="G38" s="58" t="s">
        <v>44</v>
      </c>
    </row>
    <row r="39" spans="1:9" ht="12.75">
      <c r="A39" s="59">
        <v>1</v>
      </c>
      <c r="B39">
        <f>'Boys Summary'!D7</f>
        <v>0</v>
      </c>
      <c r="C39" s="2" t="str">
        <f>'Boys Summary'!E7</f>
        <v>CST</v>
      </c>
      <c r="D39" s="90">
        <f>'Boys Summary'!C7</f>
        <v>0.0011724537037037035</v>
      </c>
      <c r="E39" s="1" t="s">
        <v>35</v>
      </c>
      <c r="F39" s="59">
        <v>1</v>
      </c>
      <c r="G39" t="str">
        <f>'Boys Summary'!D13</f>
        <v>Jase Kraft</v>
      </c>
      <c r="H39" s="2" t="str">
        <f>'Boys Summary'!E13</f>
        <v>WS</v>
      </c>
      <c r="I39" s="90">
        <f>'Boys Summary'!C13</f>
        <v>0.00150625</v>
      </c>
    </row>
    <row r="40" spans="1:9" ht="12.75">
      <c r="A40" s="59">
        <v>2</v>
      </c>
      <c r="B40" t="str">
        <f>'Boys Summary'!G7</f>
        <v>Moody,Wesseling,Deinert,Olsen</v>
      </c>
      <c r="C40" s="2" t="str">
        <f>'Boys Summary'!H7</f>
        <v>MV</v>
      </c>
      <c r="D40" s="90">
        <f>'Boys Summary'!F7</f>
        <v>0.0011805555555555556</v>
      </c>
      <c r="E40" s="1" t="s">
        <v>35</v>
      </c>
      <c r="F40" s="59">
        <v>2</v>
      </c>
      <c r="G40" t="str">
        <f>'Boys Summary'!G13</f>
        <v>Kody Weiss</v>
      </c>
      <c r="H40" s="2" t="str">
        <f>'Boys Summary'!H13</f>
        <v>MV</v>
      </c>
      <c r="I40" s="90">
        <f>'Boys Summary'!F13</f>
        <v>0.001556134259259259</v>
      </c>
    </row>
    <row r="41" spans="1:9" ht="12.75">
      <c r="A41" s="59">
        <v>3</v>
      </c>
      <c r="B41" t="str">
        <f>'Boys Summary'!J7</f>
        <v>Peters,Kieffer,Gaulke,Blasius</v>
      </c>
      <c r="C41" s="2" t="str">
        <f>'Boys Summary'!K7</f>
        <v>KWL</v>
      </c>
      <c r="D41" s="90">
        <f>'Boys Summary'!I7</f>
        <v>0.0012041666666666665</v>
      </c>
      <c r="E41" s="1" t="s">
        <v>35</v>
      </c>
      <c r="F41" s="59">
        <v>3</v>
      </c>
      <c r="G41" t="str">
        <f>'Boys Summary'!J13</f>
        <v>Trevor Reinesch</v>
      </c>
      <c r="H41" s="2" t="str">
        <f>'Boys Summary'!K13</f>
        <v>KWL</v>
      </c>
      <c r="I41" s="90">
        <f>'Boys Summary'!I13</f>
        <v>0.0015624999999999999</v>
      </c>
    </row>
    <row r="42" spans="1:9" ht="12.75">
      <c r="A42" s="59">
        <v>4</v>
      </c>
      <c r="B42" t="str">
        <f>'Boys Summary'!M7</f>
        <v>Kenobbie,Kopfmann,Jones,Miller</v>
      </c>
      <c r="C42" s="2" t="str">
        <f>'Boys Summary'!N7</f>
        <v>WS</v>
      </c>
      <c r="D42" s="90">
        <f>'Boys Summary'!L7</f>
        <v>0.0012206018518518518</v>
      </c>
      <c r="E42" s="1" t="s">
        <v>35</v>
      </c>
      <c r="F42" s="59">
        <v>4</v>
      </c>
      <c r="G42" t="str">
        <f>'Boys Summary'!M13</f>
        <v>Colin Wieczorek</v>
      </c>
      <c r="H42" s="2" t="str">
        <f>'Boys Summary'!N13</f>
        <v>CST</v>
      </c>
      <c r="I42" s="90">
        <f>'Boys Summary'!L13</f>
        <v>0.0015787037037037037</v>
      </c>
    </row>
    <row r="43" spans="1:9" ht="12.75">
      <c r="A43" s="59">
        <v>5</v>
      </c>
      <c r="B43">
        <f>'Boys Summary'!P7</f>
        <v>0</v>
      </c>
      <c r="C43" s="2" t="str">
        <f>'Boys Summary'!Q7</f>
        <v>PLK</v>
      </c>
      <c r="D43" s="90">
        <f>'Boys Summary'!O7</f>
        <v>0.0013527777777777776</v>
      </c>
      <c r="E43" s="1" t="s">
        <v>35</v>
      </c>
      <c r="F43" s="59">
        <v>5</v>
      </c>
      <c r="G43" t="str">
        <f>'Boys Summary'!P13</f>
        <v>Brian Joachim</v>
      </c>
      <c r="H43" s="2" t="str">
        <f>'Boys Summary'!Q13</f>
        <v>CST</v>
      </c>
      <c r="I43" s="90">
        <f>'Boys Summary'!O13</f>
        <v>0.00158912037037037</v>
      </c>
    </row>
    <row r="44" spans="1:9" ht="12.75">
      <c r="A44" s="59">
        <v>6</v>
      </c>
      <c r="B44">
        <f>'Boys Summary'!S7</f>
        <v>0</v>
      </c>
      <c r="C44" s="2">
        <f>'Boys Summary'!T7</f>
        <v>0</v>
      </c>
      <c r="D44" s="90">
        <f>'Boys Summary'!R7</f>
        <v>0</v>
      </c>
      <c r="E44" s="1" t="s">
        <v>35</v>
      </c>
      <c r="F44" s="59">
        <v>6</v>
      </c>
      <c r="G44" t="str">
        <f>'Boys Summary'!S13</f>
        <v>Jevon Grace</v>
      </c>
      <c r="H44" s="2" t="str">
        <f>'Boys Summary'!T13</f>
        <v>MV</v>
      </c>
      <c r="I44" s="90">
        <f>'Boys Summary'!R13</f>
        <v>0.0016087962962962963</v>
      </c>
    </row>
    <row r="45" ht="12.75">
      <c r="E45" s="1" t="s">
        <v>35</v>
      </c>
    </row>
    <row r="46" spans="1:9" ht="38.25">
      <c r="A46" s="2" t="s">
        <v>34</v>
      </c>
      <c r="B46" t="s">
        <v>14</v>
      </c>
      <c r="C46" s="2" t="s">
        <v>15</v>
      </c>
      <c r="D46" s="61" t="s">
        <v>12</v>
      </c>
      <c r="E46" s="1" t="s">
        <v>35</v>
      </c>
      <c r="F46" s="2" t="s">
        <v>34</v>
      </c>
      <c r="G46" t="s">
        <v>14</v>
      </c>
      <c r="H46" s="2" t="s">
        <v>15</v>
      </c>
      <c r="I46" s="61" t="s">
        <v>12</v>
      </c>
    </row>
    <row r="47" spans="1:7" ht="12.75">
      <c r="A47" s="2" t="s">
        <v>0</v>
      </c>
      <c r="B47" s="58" t="s">
        <v>45</v>
      </c>
      <c r="E47" s="1" t="s">
        <v>35</v>
      </c>
      <c r="F47" s="2" t="s">
        <v>0</v>
      </c>
      <c r="G47" s="58" t="s">
        <v>46</v>
      </c>
    </row>
    <row r="48" spans="1:9" ht="12.75">
      <c r="A48" s="59">
        <v>1</v>
      </c>
      <c r="B48" t="str">
        <f>'Boys Summary'!D14</f>
        <v>Gunner BaanHofman</v>
      </c>
      <c r="C48" s="2" t="str">
        <f>'Boys Summary'!E14</f>
        <v>CST</v>
      </c>
      <c r="D48" s="2">
        <f>'Boys Summary'!C14</f>
        <v>24.04</v>
      </c>
      <c r="E48" s="1" t="s">
        <v>35</v>
      </c>
      <c r="F48" s="59">
        <v>1</v>
      </c>
      <c r="G48" t="str">
        <f>'Boys Summary'!D21</f>
        <v>Kole Kopfman</v>
      </c>
      <c r="H48" s="2" t="str">
        <f>'Boys Summary'!E21</f>
        <v>WS</v>
      </c>
      <c r="I48" s="62" t="str">
        <f>'Boys Summary'!C21</f>
        <v>127'</v>
      </c>
    </row>
    <row r="49" spans="1:9" ht="12.75">
      <c r="A49" s="59">
        <v>2</v>
      </c>
      <c r="B49" t="str">
        <f>'Boys Summary'!G14</f>
        <v>Holden Surat</v>
      </c>
      <c r="C49" s="2" t="str">
        <f>'Boys Summary'!H14</f>
        <v>KWL</v>
      </c>
      <c r="D49" s="2">
        <f>'Boys Summary'!F14</f>
        <v>24.53</v>
      </c>
      <c r="E49" s="1" t="s">
        <v>35</v>
      </c>
      <c r="F49" s="59">
        <v>2</v>
      </c>
      <c r="G49" t="str">
        <f>'Boys Summary'!G21</f>
        <v>Phillip Schroeder</v>
      </c>
      <c r="H49" s="2" t="str">
        <f>'Boys Summary'!H21</f>
        <v>KWL</v>
      </c>
      <c r="I49" s="2" t="str">
        <f>'Boys Summary'!F21</f>
        <v>124'2 1/2"</v>
      </c>
    </row>
    <row r="50" spans="1:9" ht="12.75">
      <c r="A50" s="59">
        <v>3</v>
      </c>
      <c r="B50" t="str">
        <f>'Boys Summary'!J14</f>
        <v>Gus Gran</v>
      </c>
      <c r="C50" s="2" t="str">
        <f>'Boys Summary'!K14</f>
        <v>WS</v>
      </c>
      <c r="D50" s="2">
        <f>'Boys Summary'!I14</f>
        <v>24.85</v>
      </c>
      <c r="E50" s="1" t="s">
        <v>35</v>
      </c>
      <c r="F50" s="59">
        <v>3</v>
      </c>
      <c r="G50" t="str">
        <f>'Boys Summary'!J21</f>
        <v>Michael Odens</v>
      </c>
      <c r="H50" s="2" t="str">
        <f>'Boys Summary'!K21</f>
        <v>CST</v>
      </c>
      <c r="I50" s="2" t="str">
        <f>'Boys Summary'!I21</f>
        <v>116'11"</v>
      </c>
    </row>
    <row r="51" spans="1:9" ht="12.75">
      <c r="A51" s="59">
        <v>4</v>
      </c>
      <c r="B51" t="str">
        <f>'Boys Summary'!M14</f>
        <v>Miles Moody</v>
      </c>
      <c r="C51" s="2" t="str">
        <f>'Boys Summary'!N14</f>
        <v>MV</v>
      </c>
      <c r="D51" s="2">
        <f>'Boys Summary'!L14</f>
        <v>25.27</v>
      </c>
      <c r="E51" s="1" t="s">
        <v>35</v>
      </c>
      <c r="F51" s="59">
        <v>4</v>
      </c>
      <c r="G51" t="str">
        <f>'Boys Summary'!M21</f>
        <v>Willie Norwood</v>
      </c>
      <c r="H51" s="2" t="str">
        <f>'Boys Summary'!N21</f>
        <v>KWL</v>
      </c>
      <c r="I51" s="2" t="str">
        <f>'Boys Summary'!L21</f>
        <v>112'7 1/2" </v>
      </c>
    </row>
    <row r="52" spans="1:9" ht="12.75">
      <c r="A52" s="59">
        <v>5</v>
      </c>
      <c r="B52" t="str">
        <f>'Boys Summary'!P14</f>
        <v>Cam Deinert</v>
      </c>
      <c r="C52" s="2" t="str">
        <f>'Boys Summary'!Q14</f>
        <v>MV</v>
      </c>
      <c r="D52" s="2">
        <f>'Boys Summary'!O14</f>
        <v>25.71</v>
      </c>
      <c r="E52" s="1" t="s">
        <v>35</v>
      </c>
      <c r="F52" s="59">
        <v>5</v>
      </c>
      <c r="G52" t="str">
        <f>'Boys Summary'!P21</f>
        <v>Gus Gran</v>
      </c>
      <c r="H52" s="2" t="str">
        <f>'Boys Summary'!Q21</f>
        <v>WS</v>
      </c>
      <c r="I52" s="2" t="str">
        <f>'Boys Summary'!O21</f>
        <v>112'3"</v>
      </c>
    </row>
    <row r="53" spans="1:9" ht="12.75">
      <c r="A53" s="59">
        <v>6</v>
      </c>
      <c r="B53" t="str">
        <f>'Boys Summary'!S14</f>
        <v>Heath Feistner</v>
      </c>
      <c r="C53" s="2" t="str">
        <f>'Boys Summary'!T14</f>
        <v>WN</v>
      </c>
      <c r="D53" s="2">
        <f>'Boys Summary'!R14</f>
        <v>25.82</v>
      </c>
      <c r="E53" s="1" t="s">
        <v>35</v>
      </c>
      <c r="F53" s="59">
        <v>6</v>
      </c>
      <c r="G53" t="str">
        <f>'Boys Summary'!S21</f>
        <v>Myles VanVuuren</v>
      </c>
      <c r="H53" s="2" t="str">
        <f>'Boys Summary'!T21</f>
        <v>CST</v>
      </c>
      <c r="I53" s="2" t="str">
        <f>'Boys Summary'!R21</f>
        <v>111'3"</v>
      </c>
    </row>
    <row r="54" spans="1:6" ht="12.75">
      <c r="A54" s="59"/>
      <c r="E54" s="1"/>
      <c r="F54" s="59"/>
    </row>
    <row r="55" spans="1:9" ht="38.25">
      <c r="A55" s="2" t="s">
        <v>34</v>
      </c>
      <c r="B55" t="s">
        <v>14</v>
      </c>
      <c r="C55" s="2" t="s">
        <v>15</v>
      </c>
      <c r="D55" s="61" t="s">
        <v>12</v>
      </c>
      <c r="E55" s="1" t="s">
        <v>35</v>
      </c>
      <c r="F55" s="2" t="s">
        <v>34</v>
      </c>
      <c r="G55" t="s">
        <v>14</v>
      </c>
      <c r="H55" s="2" t="s">
        <v>15</v>
      </c>
      <c r="I55" s="61" t="s">
        <v>12</v>
      </c>
    </row>
    <row r="56" spans="1:7" ht="12.75">
      <c r="A56" s="2" t="s">
        <v>0</v>
      </c>
      <c r="B56" s="58" t="s">
        <v>47</v>
      </c>
      <c r="E56" s="1" t="s">
        <v>35</v>
      </c>
      <c r="F56" s="2" t="s">
        <v>0</v>
      </c>
      <c r="G56" s="58" t="s">
        <v>48</v>
      </c>
    </row>
    <row r="57" spans="1:9" ht="12.75">
      <c r="A57" s="59">
        <v>1</v>
      </c>
      <c r="B57" t="str">
        <f>'Boys Summary'!D15</f>
        <v>Jase Kraft</v>
      </c>
      <c r="C57" s="2" t="str">
        <f>'Boys Summary'!E15</f>
        <v>WS</v>
      </c>
      <c r="D57" s="90">
        <f>'Boys Summary'!C15</f>
        <v>0.007732291666666666</v>
      </c>
      <c r="E57" s="1" t="s">
        <v>35</v>
      </c>
      <c r="F57" s="59">
        <v>1</v>
      </c>
      <c r="G57" t="str">
        <f>'Boys Summary'!D18</f>
        <v>Eric Warkenthien</v>
      </c>
      <c r="H57" s="2" t="str">
        <f>'Boys Summary'!E18</f>
        <v>WN</v>
      </c>
      <c r="I57" s="62" t="str">
        <f>'Boys Summary'!C18</f>
        <v>19'8"</v>
      </c>
    </row>
    <row r="58" spans="1:9" ht="12.75">
      <c r="A58" s="59">
        <v>2</v>
      </c>
      <c r="B58" t="str">
        <f>'Boys Summary'!G15</f>
        <v>Cody Weiss</v>
      </c>
      <c r="C58" s="2" t="str">
        <f>'Boys Summary'!H15</f>
        <v>MV</v>
      </c>
      <c r="D58" s="90">
        <f>'Boys Summary'!F15</f>
        <v>0.008312037037037036</v>
      </c>
      <c r="E58" s="1" t="s">
        <v>35</v>
      </c>
      <c r="F58" s="59">
        <v>2</v>
      </c>
      <c r="G58" t="str">
        <f>'Boys Summary'!G18</f>
        <v>Jon Nebelsick</v>
      </c>
      <c r="H58" s="2" t="str">
        <f>'Boys Summary'!H18</f>
        <v>MV</v>
      </c>
      <c r="I58" s="2" t="str">
        <f>'Boys Summary'!F18</f>
        <v>17'10 1/2</v>
      </c>
    </row>
    <row r="59" spans="1:9" ht="12.75">
      <c r="A59" s="59">
        <v>3</v>
      </c>
      <c r="B59" t="str">
        <f>'Boys Summary'!J15</f>
        <v>Ronnie Busch</v>
      </c>
      <c r="C59" s="2" t="str">
        <f>'Boys Summary'!K15</f>
        <v>KWL</v>
      </c>
      <c r="D59" s="90">
        <f>'Boys Summary'!I15</f>
        <v>0.008425694444444444</v>
      </c>
      <c r="E59" s="1" t="s">
        <v>35</v>
      </c>
      <c r="F59" s="59">
        <v>3</v>
      </c>
      <c r="G59" t="str">
        <f>'Boys Summary'!J21</f>
        <v>Michael Odens</v>
      </c>
      <c r="H59" s="2" t="str">
        <f>'Boys Summary'!K21</f>
        <v>CST</v>
      </c>
      <c r="I59" s="2" t="str">
        <f>'Boys Summary'!I21</f>
        <v>116'11"</v>
      </c>
    </row>
    <row r="60" spans="1:9" ht="12.75">
      <c r="A60" s="59">
        <v>4</v>
      </c>
      <c r="B60" t="str">
        <f>'Boys Summary'!M15</f>
        <v>Cody Pohlen</v>
      </c>
      <c r="C60" s="2" t="str">
        <f>'Boys Summary'!N15</f>
        <v>MV</v>
      </c>
      <c r="D60" s="90">
        <f>'Boys Summary'!L15</f>
        <v>0.008469675925925926</v>
      </c>
      <c r="E60" s="1" t="s">
        <v>35</v>
      </c>
      <c r="F60" s="59">
        <v>4</v>
      </c>
      <c r="G60" t="str">
        <f>'Boys Summary'!M21</f>
        <v>Willie Norwood</v>
      </c>
      <c r="H60" s="2" t="str">
        <f>'Boys Summary'!N21</f>
        <v>KWL</v>
      </c>
      <c r="I60" s="2" t="str">
        <f>'Boys Summary'!L21</f>
        <v>112'7 1/2" </v>
      </c>
    </row>
    <row r="61" spans="1:9" ht="12.75">
      <c r="A61" s="59">
        <v>5</v>
      </c>
      <c r="B61" t="str">
        <f>'Boys Summary'!P15</f>
        <v>Owen Witte</v>
      </c>
      <c r="C61" s="2" t="str">
        <f>'Boys Summary'!Q15</f>
        <v>WS</v>
      </c>
      <c r="D61" s="90">
        <f>'Boys Summary'!O15</f>
        <v>0.008486921296296296</v>
      </c>
      <c r="E61" s="1" t="s">
        <v>35</v>
      </c>
      <c r="F61" s="59">
        <v>5</v>
      </c>
      <c r="G61" t="str">
        <f>'Boys Summary'!P21</f>
        <v>Gus Gran</v>
      </c>
      <c r="H61" s="2" t="str">
        <f>'Boys Summary'!Q21</f>
        <v>WS</v>
      </c>
      <c r="I61" s="2" t="str">
        <f>'Boys Summary'!O21</f>
        <v>112'3"</v>
      </c>
    </row>
    <row r="62" spans="1:9" ht="12.75">
      <c r="A62" s="59">
        <v>6</v>
      </c>
      <c r="B62" t="str">
        <f>'Boys Summary'!S15</f>
        <v>Justin Krell</v>
      </c>
      <c r="C62" s="2" t="str">
        <f>'Boys Summary'!T15</f>
        <v>PLK</v>
      </c>
      <c r="D62" s="90">
        <f>'Boys Summary'!R15</f>
        <v>0.008707407407407407</v>
      </c>
      <c r="E62" s="1" t="s">
        <v>35</v>
      </c>
      <c r="F62" s="59">
        <v>6</v>
      </c>
      <c r="G62" t="str">
        <f>'Boys Summary'!S21</f>
        <v>Myles VanVuuren</v>
      </c>
      <c r="H62" s="2" t="str">
        <f>'Boys Summary'!T21</f>
        <v>CST</v>
      </c>
      <c r="I62" s="2" t="str">
        <f>'Boys Summary'!R21</f>
        <v>111'3"</v>
      </c>
    </row>
    <row r="63" spans="1:6" ht="12.75">
      <c r="A63" s="59"/>
      <c r="E63" s="1"/>
      <c r="F63" s="59"/>
    </row>
    <row r="64" spans="1:9" ht="38.25">
      <c r="A64" s="2" t="s">
        <v>34</v>
      </c>
      <c r="B64" t="s">
        <v>14</v>
      </c>
      <c r="C64" s="2" t="s">
        <v>15</v>
      </c>
      <c r="D64" s="61" t="s">
        <v>12</v>
      </c>
      <c r="E64" s="1" t="s">
        <v>35</v>
      </c>
      <c r="F64" s="2" t="s">
        <v>34</v>
      </c>
      <c r="G64" t="s">
        <v>14</v>
      </c>
      <c r="H64" s="2" t="s">
        <v>15</v>
      </c>
      <c r="I64" s="61" t="s">
        <v>12</v>
      </c>
    </row>
    <row r="65" spans="1:7" ht="12.75">
      <c r="A65" s="2" t="s">
        <v>0</v>
      </c>
      <c r="B65" s="58" t="s">
        <v>49</v>
      </c>
      <c r="E65" s="1" t="s">
        <v>35</v>
      </c>
      <c r="F65" s="2" t="s">
        <v>0</v>
      </c>
      <c r="G65" s="58" t="s">
        <v>50</v>
      </c>
    </row>
    <row r="66" spans="1:9" ht="12.75">
      <c r="A66" s="59">
        <v>1</v>
      </c>
      <c r="B66" t="str">
        <f>'Boys Summary'!D16</f>
        <v>Taylor/Reinesch/Peters/Surat</v>
      </c>
      <c r="C66" s="2" t="str">
        <f>'Boys Summary'!E16</f>
        <v>KWL</v>
      </c>
      <c r="D66" s="90">
        <v>0.002576388888888889</v>
      </c>
      <c r="E66" s="1" t="s">
        <v>35</v>
      </c>
      <c r="F66" s="59">
        <v>1</v>
      </c>
      <c r="G66" t="str">
        <f>'Boys Summary'!D17</f>
        <v>Eric Warkenthien</v>
      </c>
      <c r="H66" s="2" t="str">
        <f>'Boys Summary'!E17</f>
        <v>WN</v>
      </c>
      <c r="I66" s="62" t="str">
        <f>'Boys Summary'!C17</f>
        <v>6'1"</v>
      </c>
    </row>
    <row r="67" spans="1:9" ht="12.75">
      <c r="A67" s="59">
        <v>2</v>
      </c>
      <c r="B67" t="str">
        <f>'Boys Summary'!G16</f>
        <v>Deinert/Olsen/Grace/Long</v>
      </c>
      <c r="C67" s="2" t="str">
        <f>'Boys Summary'!H16</f>
        <v>MV</v>
      </c>
      <c r="D67" s="90">
        <f>'Boys Summary'!F16</f>
        <v>0.0028099537037037034</v>
      </c>
      <c r="E67" s="1" t="s">
        <v>35</v>
      </c>
      <c r="F67" s="59">
        <v>2</v>
      </c>
      <c r="G67" t="str">
        <f>'Boys Summary'!G17</f>
        <v>Dean Frey</v>
      </c>
      <c r="H67" s="2" t="str">
        <f>'Boys Summary'!H17</f>
        <v>MV</v>
      </c>
      <c r="I67" s="2" t="str">
        <f>'Boys Summary'!F17</f>
        <v>5'11"</v>
      </c>
    </row>
    <row r="68" spans="1:9" ht="12.75">
      <c r="A68" s="59">
        <v>3</v>
      </c>
      <c r="B68">
        <f>'Boys Summary'!J16</f>
        <v>0</v>
      </c>
      <c r="C68" s="2" t="str">
        <f>'Boys Summary'!K16</f>
        <v>CST</v>
      </c>
      <c r="D68" s="90">
        <f>'Boys Summary'!I16</f>
        <v>0.002947106481481481</v>
      </c>
      <c r="E68" s="1" t="s">
        <v>35</v>
      </c>
      <c r="F68" s="59">
        <v>3</v>
      </c>
      <c r="G68" t="str">
        <f>'Boys Summary'!J17</f>
        <v>Gus Gran</v>
      </c>
      <c r="H68" s="2" t="str">
        <f>'Boys Summary'!K17</f>
        <v>WS</v>
      </c>
      <c r="I68" s="2" t="str">
        <f>'Boys Summary'!I17</f>
        <v>5'7"</v>
      </c>
    </row>
    <row r="69" spans="1:9" ht="12.75">
      <c r="A69" s="59">
        <v>4</v>
      </c>
      <c r="B69" t="str">
        <f>'Boys Summary'!M16</f>
        <v>Garrett/Aaron/Austin/Brody</v>
      </c>
      <c r="C69" s="2" t="str">
        <f>'Boys Summary'!N16</f>
        <v>WN</v>
      </c>
      <c r="D69" s="90">
        <f>'Boys Summary'!L16</f>
        <v>0.0037335648148148146</v>
      </c>
      <c r="E69" s="1" t="s">
        <v>35</v>
      </c>
      <c r="F69" s="59">
        <v>4</v>
      </c>
      <c r="G69" t="str">
        <f>'Boys Summary'!M17</f>
        <v>Nick Blum</v>
      </c>
      <c r="H69" s="2" t="str">
        <f>'Boys Summary'!N17</f>
        <v>CST</v>
      </c>
      <c r="I69" s="2" t="str">
        <f>'Boys Summary'!L17</f>
        <v>5'5"</v>
      </c>
    </row>
    <row r="70" spans="1:9" ht="12.75">
      <c r="A70" s="59">
        <v>5</v>
      </c>
      <c r="B70">
        <f>'Boys Summary'!P16</f>
        <v>0</v>
      </c>
      <c r="C70" s="2">
        <f>'Boys Summary'!Q16</f>
        <v>0</v>
      </c>
      <c r="D70" s="90">
        <f>'Boys Summary'!O16</f>
        <v>0</v>
      </c>
      <c r="E70" s="1" t="s">
        <v>35</v>
      </c>
      <c r="F70" s="59">
        <v>5</v>
      </c>
      <c r="G70" t="str">
        <f>'Boys Summary'!P17</f>
        <v>Brian Joachim</v>
      </c>
      <c r="H70" s="2" t="str">
        <f>'Boys Summary'!Q17</f>
        <v>CST</v>
      </c>
      <c r="I70" s="2" t="str">
        <f>'Boys Summary'!O17</f>
        <v>5'5"</v>
      </c>
    </row>
    <row r="71" spans="1:9" ht="12.75">
      <c r="A71" s="59">
        <v>6</v>
      </c>
      <c r="B71">
        <f>'Boys Summary'!S16</f>
        <v>0</v>
      </c>
      <c r="C71" s="2">
        <f>'Boys Summary'!T16</f>
        <v>0</v>
      </c>
      <c r="D71" s="90">
        <f>'Boys Summary'!R16</f>
        <v>0</v>
      </c>
      <c r="E71" s="1" t="s">
        <v>35</v>
      </c>
      <c r="F71" s="59">
        <v>6</v>
      </c>
      <c r="G71" t="str">
        <f>'Boys Summary'!S17</f>
        <v>Heath Feistner</v>
      </c>
      <c r="H71" s="2" t="str">
        <f>'Boys Summary'!T17</f>
        <v>WN</v>
      </c>
      <c r="I71" s="2" t="str">
        <f>'Boys Summary'!R17</f>
        <v>5'1"</v>
      </c>
    </row>
    <row r="72" spans="1:6" ht="12.75">
      <c r="A72" s="59"/>
      <c r="E72" s="1"/>
      <c r="F72" s="59"/>
    </row>
    <row r="73" spans="1:9" ht="38.25">
      <c r="A73" s="2" t="s">
        <v>34</v>
      </c>
      <c r="B73" t="s">
        <v>14</v>
      </c>
      <c r="C73" s="2" t="s">
        <v>15</v>
      </c>
      <c r="D73" s="61" t="s">
        <v>12</v>
      </c>
      <c r="E73" s="1" t="s">
        <v>35</v>
      </c>
      <c r="F73" s="2" t="s">
        <v>34</v>
      </c>
      <c r="G73" t="s">
        <v>14</v>
      </c>
      <c r="H73" s="2" t="s">
        <v>15</v>
      </c>
      <c r="I73" s="61" t="s">
        <v>12</v>
      </c>
    </row>
    <row r="74" spans="1:7" ht="12.75">
      <c r="A74" s="2" t="s">
        <v>0</v>
      </c>
      <c r="B74" s="58" t="s">
        <v>51</v>
      </c>
      <c r="E74" s="1" t="s">
        <v>35</v>
      </c>
      <c r="F74" s="2" t="s">
        <v>0</v>
      </c>
      <c r="G74" s="58" t="s">
        <v>52</v>
      </c>
    </row>
    <row r="75" spans="1:9" ht="12.75">
      <c r="A75" s="59">
        <v>1</v>
      </c>
      <c r="B75" t="str">
        <f>'Boys Summary'!D19</f>
        <v>Eric Warkenthien</v>
      </c>
      <c r="C75" s="2" t="str">
        <f>'Boys Summary'!E19</f>
        <v>WN</v>
      </c>
      <c r="D75" s="62" t="str">
        <f>'Boys Summary'!C19</f>
        <v>41'7 1/2"</v>
      </c>
      <c r="E75" s="1" t="s">
        <v>35</v>
      </c>
      <c r="F75" s="59">
        <v>1</v>
      </c>
      <c r="G75" t="str">
        <f>'Boys Summary'!D20</f>
        <v>William Norwood</v>
      </c>
      <c r="H75" s="2" t="str">
        <f>'Boys Summary'!E20</f>
        <v>KWL</v>
      </c>
      <c r="I75" s="94" t="str">
        <f>'Boys Summary'!C20</f>
        <v>46'3"</v>
      </c>
    </row>
    <row r="76" spans="1:9" ht="12.75">
      <c r="A76" s="59">
        <v>2</v>
      </c>
      <c r="B76" t="str">
        <f>'Boys Summary'!G19</f>
        <v>Trevor Reinesch</v>
      </c>
      <c r="C76" s="2" t="str">
        <f>'Boys Summary'!H19</f>
        <v>KWL</v>
      </c>
      <c r="D76" s="2" t="str">
        <f>'Boys Summary'!F19</f>
        <v>39'9 1/4"</v>
      </c>
      <c r="E76" s="1" t="s">
        <v>35</v>
      </c>
      <c r="F76" s="59">
        <v>2</v>
      </c>
      <c r="G76" t="str">
        <f>'Boys Summary'!G20</f>
        <v>Wilile Hinker</v>
      </c>
      <c r="H76" s="2" t="str">
        <f>'Boys Summary'!H20</f>
        <v>MV</v>
      </c>
      <c r="I76" s="2" t="str">
        <f>'Boys Summary'!F20</f>
        <v>43'5 1/4"</v>
      </c>
    </row>
    <row r="77" spans="1:9" ht="12.75">
      <c r="A77" s="59">
        <v>3</v>
      </c>
      <c r="B77" t="str">
        <f>'Boys Summary'!J19</f>
        <v>Dean Frey</v>
      </c>
      <c r="C77" s="2" t="str">
        <f>'Boys Summary'!K19</f>
        <v>MV</v>
      </c>
      <c r="D77" s="2" t="str">
        <f>'Boys Summary'!I19</f>
        <v>39'3 1/4"</v>
      </c>
      <c r="E77" s="1" t="s">
        <v>35</v>
      </c>
      <c r="F77" s="59">
        <v>3</v>
      </c>
      <c r="G77" t="str">
        <f>'Boys Summary'!J20</f>
        <v>Adam Bormann</v>
      </c>
      <c r="H77" s="2" t="str">
        <f>'Boys Summary'!K20</f>
        <v>CST</v>
      </c>
      <c r="I77" s="2" t="str">
        <f>'Boys Summary'!I20</f>
        <v>42'3"</v>
      </c>
    </row>
    <row r="78" spans="1:9" ht="12.75">
      <c r="A78" s="59">
        <v>4</v>
      </c>
      <c r="B78" t="str">
        <f>'Boys Summary'!M19</f>
        <v>Jon Nebelsick</v>
      </c>
      <c r="C78" s="2" t="str">
        <f>'Boys Summary'!N19</f>
        <v>MV</v>
      </c>
      <c r="D78" s="2" t="str">
        <f>'Boys Summary'!L19</f>
        <v>37'9 3/4"</v>
      </c>
      <c r="E78" s="1" t="s">
        <v>35</v>
      </c>
      <c r="F78" s="59">
        <v>4</v>
      </c>
      <c r="G78" t="str">
        <f>'Boys Summary'!M20</f>
        <v>Michael Odens</v>
      </c>
      <c r="H78" s="2" t="str">
        <f>'Boys Summary'!N20</f>
        <v>CST</v>
      </c>
      <c r="I78" s="2" t="str">
        <f>'Boys Summary'!L20</f>
        <v>40'1/4"</v>
      </c>
    </row>
    <row r="79" spans="1:9" ht="12.75">
      <c r="A79" s="59">
        <v>5</v>
      </c>
      <c r="B79" t="str">
        <f>'Boys Summary'!P19</f>
        <v>Jacob Sonne</v>
      </c>
      <c r="C79" s="2" t="str">
        <f>'Boys Summary'!Q19</f>
        <v>MV</v>
      </c>
      <c r="D79" s="2" t="str">
        <f>'Boys Summary'!O19</f>
        <v>37'4 1/2"</v>
      </c>
      <c r="E79" s="1" t="s">
        <v>35</v>
      </c>
      <c r="F79" s="59">
        <v>5</v>
      </c>
      <c r="G79" t="str">
        <f>'Boys Summary'!P20</f>
        <v>Kole Kopfman</v>
      </c>
      <c r="H79" s="2" t="str">
        <f>'Boys Summary'!Q20</f>
        <v>WS</v>
      </c>
      <c r="I79" s="2" t="str">
        <f>'Boys Summary'!O20</f>
        <v>39'1"</v>
      </c>
    </row>
    <row r="80" spans="1:9" ht="12.75">
      <c r="A80" s="59">
        <v>6</v>
      </c>
      <c r="B80" t="str">
        <f>'Boys Summary'!S19</f>
        <v>Jesse Taylor</v>
      </c>
      <c r="C80" s="2" t="str">
        <f>'Boys Summary'!T19</f>
        <v>KWL</v>
      </c>
      <c r="D80" s="2" t="str">
        <f>'Boys Summary'!R19</f>
        <v>36'9 1/4"</v>
      </c>
      <c r="E80" s="1" t="s">
        <v>35</v>
      </c>
      <c r="F80" s="59">
        <v>6</v>
      </c>
      <c r="G80" t="str">
        <f>'Boys Summary'!S20</f>
        <v>Ross Keifer</v>
      </c>
      <c r="H80" s="2" t="str">
        <f>'Boys Summary'!T20</f>
        <v>KWL</v>
      </c>
      <c r="I80" s="2" t="str">
        <f>'Boys Summary'!R20</f>
        <v>38'2 3/4"</v>
      </c>
    </row>
    <row r="81" spans="1:7" ht="19.5">
      <c r="A81" s="60" t="s">
        <v>53</v>
      </c>
      <c r="B81" s="58"/>
      <c r="E81" s="4"/>
      <c r="F81" s="2"/>
      <c r="G81" s="58"/>
    </row>
    <row r="82" spans="1:9" ht="16.5" customHeight="1" thickBot="1">
      <c r="A82" s="76"/>
      <c r="B82" s="77"/>
      <c r="C82" s="78" t="s">
        <v>54</v>
      </c>
      <c r="D82" s="78"/>
      <c r="E82" s="79"/>
      <c r="F82" s="76"/>
      <c r="G82" s="77"/>
      <c r="H82" s="78" t="s">
        <v>54</v>
      </c>
      <c r="I82" s="78"/>
    </row>
    <row r="83" spans="1:9" ht="16.5" customHeight="1" thickBot="1" thickTop="1">
      <c r="A83" s="76"/>
      <c r="B83" s="77"/>
      <c r="C83" s="78" t="s">
        <v>54</v>
      </c>
      <c r="D83" s="78"/>
      <c r="E83" s="79"/>
      <c r="F83" s="76"/>
      <c r="G83" s="77"/>
      <c r="H83" s="78" t="s">
        <v>54</v>
      </c>
      <c r="I83" s="78"/>
    </row>
    <row r="84" spans="1:9" ht="16.5" customHeight="1" thickBot="1" thickTop="1">
      <c r="A84" s="76"/>
      <c r="B84" s="77"/>
      <c r="C84" s="78" t="s">
        <v>54</v>
      </c>
      <c r="D84" s="78"/>
      <c r="E84" s="79"/>
      <c r="F84" s="76"/>
      <c r="G84" s="77"/>
      <c r="H84" s="78" t="s">
        <v>54</v>
      </c>
      <c r="I84" s="78"/>
    </row>
    <row r="85" spans="1:9" ht="16.5" customHeight="1" thickBot="1" thickTop="1">
      <c r="A85" s="76"/>
      <c r="B85" s="77"/>
      <c r="C85" s="78" t="s">
        <v>54</v>
      </c>
      <c r="D85" s="78"/>
      <c r="E85" s="79"/>
      <c r="F85" s="76"/>
      <c r="G85" s="77"/>
      <c r="H85" s="78" t="s">
        <v>54</v>
      </c>
      <c r="I85" s="78"/>
    </row>
    <row r="86" spans="1:9" ht="16.5" customHeight="1" thickBot="1" thickTop="1">
      <c r="A86" s="76"/>
      <c r="B86" s="77"/>
      <c r="C86" s="78" t="s">
        <v>54</v>
      </c>
      <c r="D86" s="78"/>
      <c r="E86" s="79"/>
      <c r="F86" s="76"/>
      <c r="G86" s="77"/>
      <c r="H86" s="78" t="s">
        <v>54</v>
      </c>
      <c r="I86" s="78"/>
    </row>
    <row r="87" spans="1:9" ht="16.5" customHeight="1" thickBot="1" thickTop="1">
      <c r="A87" s="76"/>
      <c r="B87" s="77"/>
      <c r="C87" s="78" t="s">
        <v>54</v>
      </c>
      <c r="D87" s="78"/>
      <c r="E87" s="79"/>
      <c r="F87" s="76"/>
      <c r="G87" s="77"/>
      <c r="H87" s="78" t="s">
        <v>54</v>
      </c>
      <c r="I87" s="78"/>
    </row>
    <row r="88" spans="1:9" ht="16.5" customHeight="1" thickBot="1" thickTop="1">
      <c r="A88" s="80"/>
      <c r="B88" s="81"/>
      <c r="C88" s="78" t="s">
        <v>54</v>
      </c>
      <c r="D88" s="78"/>
      <c r="E88" s="79"/>
      <c r="F88" s="80"/>
      <c r="G88" s="81"/>
      <c r="H88" s="78" t="s">
        <v>54</v>
      </c>
      <c r="I88" s="78"/>
    </row>
    <row r="89" spans="1:9" ht="16.5" customHeight="1" thickBot="1" thickTop="1">
      <c r="A89" s="77"/>
      <c r="B89" s="77"/>
      <c r="C89" s="78" t="s">
        <v>54</v>
      </c>
      <c r="D89" s="82"/>
      <c r="E89" s="83"/>
      <c r="F89" s="77"/>
      <c r="G89" s="77"/>
      <c r="H89" s="78" t="s">
        <v>54</v>
      </c>
      <c r="I89" s="82"/>
    </row>
    <row r="90" spans="1:9" ht="13.5" thickTop="1">
      <c r="A90" s="82"/>
      <c r="B90" s="83"/>
      <c r="C90" s="82"/>
      <c r="D90" s="82"/>
      <c r="E90" s="83"/>
      <c r="F90" s="83"/>
      <c r="G90" s="83"/>
      <c r="H90" s="82"/>
      <c r="I90" s="82"/>
    </row>
  </sheetData>
  <sheetProtection/>
  <printOptions gridLines="1" horizontalCentered="1"/>
  <pageMargins left="0.5" right="0.5" top="0.75" bottom="0.25" header="0.5" footer="0.5"/>
  <pageSetup horizontalDpi="600" verticalDpi="600" orientation="portrait" r:id="rId1"/>
  <headerFooter alignWithMargins="0">
    <oddHeader>&amp;L&amp;18Meet &amp;U Mid-Dakota Conference&amp;C&amp;18             at Kimball&amp;R&amp;18Date  &amp;U 4/27/06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5">
      <selection activeCell="D16" sqref="D16"/>
    </sheetView>
  </sheetViews>
  <sheetFormatPr defaultColWidth="9.140625" defaultRowHeight="12.75"/>
  <cols>
    <col min="1" max="1" width="3.00390625" style="0" customWidth="1"/>
    <col min="2" max="2" width="25.00390625" style="0" bestFit="1" customWidth="1"/>
    <col min="3" max="3" width="11.28125" style="2" customWidth="1"/>
    <col min="4" max="4" width="19.7109375" style="0" customWidth="1"/>
    <col min="5" max="5" width="8.140625" style="2" bestFit="1" customWidth="1"/>
    <col min="6" max="6" width="11.28125" style="2" customWidth="1"/>
    <col min="7" max="7" width="19.7109375" style="0" customWidth="1"/>
    <col min="8" max="8" width="8.140625" style="2" bestFit="1" customWidth="1"/>
    <col min="9" max="9" width="11.28125" style="2" customWidth="1"/>
    <col min="10" max="10" width="19.7109375" style="0" customWidth="1"/>
    <col min="11" max="11" width="8.140625" style="2" bestFit="1" customWidth="1"/>
    <col min="12" max="12" width="11.28125" style="2" customWidth="1"/>
    <col min="13" max="13" width="19.7109375" style="0" customWidth="1"/>
    <col min="14" max="14" width="8.140625" style="2" bestFit="1" customWidth="1"/>
    <col min="15" max="15" width="11.28125" style="2" customWidth="1"/>
    <col min="16" max="16" width="19.7109375" style="0" customWidth="1"/>
    <col min="17" max="17" width="8.140625" style="2" bestFit="1" customWidth="1"/>
    <col min="18" max="18" width="11.28125" style="2" customWidth="1"/>
    <col min="19" max="19" width="19.7109375" style="0" customWidth="1"/>
    <col min="20" max="20" width="8.140625" style="2" bestFit="1" customWidth="1"/>
    <col min="21" max="22" width="3.140625" style="2" customWidth="1"/>
    <col min="23" max="23" width="23.8515625" style="4" customWidth="1"/>
    <col min="24" max="29" width="12.421875" style="0" customWidth="1"/>
    <col min="31" max="31" width="15.00390625" style="0" customWidth="1"/>
  </cols>
  <sheetData>
    <row r="1" spans="1:31" ht="9.75" customHeight="1" thickBot="1">
      <c r="A1" s="63"/>
      <c r="B1" s="63"/>
      <c r="C1" s="64"/>
      <c r="D1" s="63"/>
      <c r="E1" s="64"/>
      <c r="F1" s="64"/>
      <c r="G1" s="63"/>
      <c r="H1" s="64"/>
      <c r="I1" s="64"/>
      <c r="J1" s="63"/>
      <c r="K1" s="64"/>
      <c r="L1" s="64"/>
      <c r="M1" s="63"/>
      <c r="N1" s="64"/>
      <c r="O1" s="64"/>
      <c r="P1" s="63"/>
      <c r="Q1" s="64"/>
      <c r="R1" s="64"/>
      <c r="S1" s="63"/>
      <c r="T1" s="64"/>
      <c r="U1" s="64"/>
      <c r="V1" s="65"/>
      <c r="W1" s="66"/>
      <c r="X1" s="67"/>
      <c r="Y1" s="67"/>
      <c r="Z1" s="67"/>
      <c r="AA1" s="67"/>
      <c r="AB1" s="67"/>
      <c r="AC1" s="67"/>
      <c r="AE1" s="67"/>
    </row>
    <row r="2" spans="1:31" ht="19.5" thickBot="1">
      <c r="A2" s="63"/>
      <c r="B2" s="68"/>
      <c r="C2" s="98" t="s">
        <v>13</v>
      </c>
      <c r="D2" s="99"/>
      <c r="E2" s="107"/>
      <c r="F2" s="98" t="s">
        <v>16</v>
      </c>
      <c r="G2" s="99"/>
      <c r="H2" s="100"/>
      <c r="I2" s="98" t="s">
        <v>17</v>
      </c>
      <c r="J2" s="99"/>
      <c r="K2" s="100"/>
      <c r="L2" s="98" t="s">
        <v>18</v>
      </c>
      <c r="M2" s="99"/>
      <c r="N2" s="100"/>
      <c r="O2" s="98" t="s">
        <v>19</v>
      </c>
      <c r="P2" s="99"/>
      <c r="Q2" s="100"/>
      <c r="R2" s="98" t="s">
        <v>20</v>
      </c>
      <c r="S2" s="99"/>
      <c r="T2" s="100"/>
      <c r="U2" s="70"/>
      <c r="V2" s="71"/>
      <c r="W2" s="71"/>
      <c r="X2" s="67"/>
      <c r="Y2" s="67"/>
      <c r="Z2" s="67"/>
      <c r="AA2" s="67"/>
      <c r="AB2" s="67"/>
      <c r="AC2" s="67"/>
      <c r="AE2" s="67"/>
    </row>
    <row r="3" spans="1:31" ht="102" customHeight="1" thickBot="1">
      <c r="A3" s="63"/>
      <c r="B3" s="69" t="s">
        <v>33</v>
      </c>
      <c r="C3" s="23" t="s">
        <v>12</v>
      </c>
      <c r="D3" s="24" t="s">
        <v>14</v>
      </c>
      <c r="E3" s="25" t="s">
        <v>15</v>
      </c>
      <c r="F3" s="5" t="s">
        <v>12</v>
      </c>
      <c r="G3" s="6" t="s">
        <v>14</v>
      </c>
      <c r="H3" s="9" t="s">
        <v>15</v>
      </c>
      <c r="I3" s="5" t="s">
        <v>12</v>
      </c>
      <c r="J3" s="6" t="s">
        <v>14</v>
      </c>
      <c r="K3" s="9" t="s">
        <v>15</v>
      </c>
      <c r="L3" s="5" t="s">
        <v>12</v>
      </c>
      <c r="M3" s="6" t="s">
        <v>14</v>
      </c>
      <c r="N3" s="9" t="s">
        <v>15</v>
      </c>
      <c r="O3" s="5" t="s">
        <v>12</v>
      </c>
      <c r="P3" s="6" t="s">
        <v>14</v>
      </c>
      <c r="Q3" s="9" t="s">
        <v>15</v>
      </c>
      <c r="R3" s="5" t="s">
        <v>12</v>
      </c>
      <c r="S3" s="6" t="s">
        <v>14</v>
      </c>
      <c r="T3" s="9" t="s">
        <v>15</v>
      </c>
      <c r="U3" s="72"/>
      <c r="V3" s="73"/>
      <c r="W3" s="69" t="s">
        <v>33</v>
      </c>
      <c r="X3" s="56" t="s">
        <v>77</v>
      </c>
      <c r="Y3" s="56" t="s">
        <v>76</v>
      </c>
      <c r="Z3" s="56" t="s">
        <v>32</v>
      </c>
      <c r="AA3" s="56" t="s">
        <v>31</v>
      </c>
      <c r="AB3" s="56" t="s">
        <v>74</v>
      </c>
      <c r="AC3" s="57" t="s">
        <v>30</v>
      </c>
      <c r="AE3" s="67"/>
    </row>
    <row r="4" spans="1:31" ht="27.75" customHeight="1" thickBot="1">
      <c r="A4" s="63"/>
      <c r="B4" s="22" t="s">
        <v>29</v>
      </c>
      <c r="C4" s="45">
        <v>17.6</v>
      </c>
      <c r="D4" s="46" t="s">
        <v>152</v>
      </c>
      <c r="E4" s="47" t="s">
        <v>85</v>
      </c>
      <c r="F4" s="45">
        <v>18.85</v>
      </c>
      <c r="G4" s="46" t="s">
        <v>114</v>
      </c>
      <c r="H4" s="47" t="s">
        <v>90</v>
      </c>
      <c r="I4" s="45">
        <v>19.01</v>
      </c>
      <c r="J4" s="46" t="s">
        <v>153</v>
      </c>
      <c r="K4" s="47" t="s">
        <v>83</v>
      </c>
      <c r="L4" s="45"/>
      <c r="M4" s="46"/>
      <c r="N4" s="47"/>
      <c r="O4" s="45"/>
      <c r="P4" s="46"/>
      <c r="Q4" s="47"/>
      <c r="R4" s="45"/>
      <c r="S4" s="46"/>
      <c r="T4" s="47"/>
      <c r="U4" s="74"/>
      <c r="V4" s="75"/>
      <c r="W4" s="33" t="s">
        <v>29</v>
      </c>
      <c r="X4" s="34">
        <f>SUM(IF(E4="CST",10,0)+IF(H4="CST",8,0)+IF(K4="CST",6,0)+IF(N4="CST",4,0)+IF(Q4="CST",2,0)+IF(T4="CST",1,0))</f>
        <v>10</v>
      </c>
      <c r="Y4" s="34">
        <f>SUM(IF(E4="KWL",10,0)+IF(H4="KWL",8,0)+IF(K4="KWL",6,0)+IF(N4="KWL",4,0)+IF(Q4="KWL",2,0)+IF(T4="KWL",1,0))</f>
        <v>0</v>
      </c>
      <c r="Z4" s="34">
        <f aca="true" t="shared" si="0" ref="Z4:Z21">SUM(IF(E4="MV",10,0)+IF(H4="MV",8,0)+IF(K4="MV",6,0)+IF(N4="MV",4,0)+IF(Q4="MV",2,0)+IF(T4="MV",1,0))</f>
        <v>6</v>
      </c>
      <c r="AA4" s="34">
        <f aca="true" t="shared" si="1" ref="AA4:AA21">SUM(IF(E4="PLK",10,0)+IF(H4="PLK",8,0)+IF(K4="PLK",6,0)+IF(N4="PLK",4,0)+IF(Q4="PLK",2,0)+IF(T4="PLK",1,0))</f>
        <v>0</v>
      </c>
      <c r="AB4" s="34">
        <f aca="true" t="shared" si="2" ref="AB4:AB21">SUM(IF(E4="WS",10,0)+IF(H4="WS",8,0)+IF(K4="WS",6,0)+IF(N4="WS",4,0)+IF(Q4="WS",2,0)+IF(T4="WS",1,0))</f>
        <v>8</v>
      </c>
      <c r="AC4" s="35">
        <f aca="true" t="shared" si="3" ref="AC4:AC21">SUM(IF(E4="WN",10,0)+IF(H4="WN",8,0)+IF(K4="WN",6,0)+IF(N4="WN",4,0)+IF(Q4="WN",2,0)+IF(T4="WN",1,0))</f>
        <v>0</v>
      </c>
      <c r="AE4" s="67"/>
    </row>
    <row r="5" spans="1:31" ht="27.75" customHeight="1" thickBot="1">
      <c r="A5" s="63"/>
      <c r="B5" s="18" t="s">
        <v>1</v>
      </c>
      <c r="C5" s="48">
        <v>0.007567708333333333</v>
      </c>
      <c r="D5" s="46" t="s">
        <v>146</v>
      </c>
      <c r="E5" s="47" t="s">
        <v>90</v>
      </c>
      <c r="F5" s="48">
        <v>0.007912500000000001</v>
      </c>
      <c r="G5" s="46" t="s">
        <v>147</v>
      </c>
      <c r="H5" s="47" t="s">
        <v>83</v>
      </c>
      <c r="I5" s="48">
        <v>0.008809722222222222</v>
      </c>
      <c r="J5" s="46" t="s">
        <v>148</v>
      </c>
      <c r="K5" s="47" t="s">
        <v>134</v>
      </c>
      <c r="L5" s="48">
        <v>0.010286458333333333</v>
      </c>
      <c r="M5" s="46" t="s">
        <v>149</v>
      </c>
      <c r="N5" s="47" t="s">
        <v>80</v>
      </c>
      <c r="O5" s="48"/>
      <c r="P5" s="46"/>
      <c r="Q5" s="47"/>
      <c r="R5" s="45"/>
      <c r="S5" s="46"/>
      <c r="T5" s="47"/>
      <c r="U5" s="74"/>
      <c r="V5" s="75"/>
      <c r="W5" s="36" t="s">
        <v>1</v>
      </c>
      <c r="X5" s="34">
        <f aca="true" t="shared" si="4" ref="X5:X21">SUM(IF(E5="CST",10,0)+IF(H5="CST",8,0)+IF(K5="CST",6,0)+IF(N5="CST",4,0)+IF(Q5="CST",2,0)+IF(T5="CST",1,0))</f>
        <v>0</v>
      </c>
      <c r="Y5" s="34">
        <f aca="true" t="shared" si="5" ref="Y5:Y21">SUM(IF(E5="KWL",10,0)+IF(H5="KWL",8,0)+IF(K5="KWL",6,0)+IF(N5="KWL",4,0)+IF(Q5="KWL",2,0)+IF(T5="KWL",1,0))</f>
        <v>4</v>
      </c>
      <c r="Z5" s="37">
        <f t="shared" si="0"/>
        <v>8</v>
      </c>
      <c r="AA5" s="37">
        <f t="shared" si="1"/>
        <v>6</v>
      </c>
      <c r="AB5" s="37">
        <f t="shared" si="2"/>
        <v>10</v>
      </c>
      <c r="AC5" s="38">
        <f t="shared" si="3"/>
        <v>0</v>
      </c>
      <c r="AE5" s="67"/>
    </row>
    <row r="6" spans="1:31" ht="27.75" customHeight="1" thickBot="1">
      <c r="A6" s="63"/>
      <c r="B6" s="18" t="s">
        <v>2</v>
      </c>
      <c r="C6" s="45">
        <v>13.12</v>
      </c>
      <c r="D6" s="46" t="s">
        <v>175</v>
      </c>
      <c r="E6" s="47" t="s">
        <v>85</v>
      </c>
      <c r="F6" s="84">
        <v>0.5625</v>
      </c>
      <c r="G6" s="46" t="s">
        <v>176</v>
      </c>
      <c r="H6" s="47" t="s">
        <v>85</v>
      </c>
      <c r="I6" s="84">
        <v>0.5645833333333333</v>
      </c>
      <c r="J6" s="46" t="s">
        <v>177</v>
      </c>
      <c r="K6" s="47" t="s">
        <v>134</v>
      </c>
      <c r="L6" s="45">
        <v>13.84</v>
      </c>
      <c r="M6" s="46" t="s">
        <v>178</v>
      </c>
      <c r="N6" s="47" t="s">
        <v>83</v>
      </c>
      <c r="O6" s="45">
        <v>13.91</v>
      </c>
      <c r="P6" s="46" t="s">
        <v>179</v>
      </c>
      <c r="Q6" s="47" t="s">
        <v>134</v>
      </c>
      <c r="R6" s="45">
        <v>14.18</v>
      </c>
      <c r="S6" s="46" t="s">
        <v>180</v>
      </c>
      <c r="T6" s="47" t="s">
        <v>80</v>
      </c>
      <c r="U6" s="74"/>
      <c r="V6" s="75"/>
      <c r="W6" s="36" t="s">
        <v>2</v>
      </c>
      <c r="X6" s="34">
        <f t="shared" si="4"/>
        <v>18</v>
      </c>
      <c r="Y6" s="34">
        <f t="shared" si="5"/>
        <v>1</v>
      </c>
      <c r="Z6" s="37">
        <f t="shared" si="0"/>
        <v>4</v>
      </c>
      <c r="AA6" s="37">
        <f t="shared" si="1"/>
        <v>8</v>
      </c>
      <c r="AB6" s="37">
        <f t="shared" si="2"/>
        <v>0</v>
      </c>
      <c r="AC6" s="38">
        <f t="shared" si="3"/>
        <v>0</v>
      </c>
      <c r="AE6" s="67"/>
    </row>
    <row r="7" spans="1:31" ht="27.75" customHeight="1" thickBot="1">
      <c r="A7" s="63"/>
      <c r="B7" s="18" t="s">
        <v>3</v>
      </c>
      <c r="C7" s="48">
        <v>0.0013226851851851852</v>
      </c>
      <c r="D7" s="46" t="s">
        <v>194</v>
      </c>
      <c r="E7" s="47" t="s">
        <v>85</v>
      </c>
      <c r="F7" s="48">
        <v>0.0014245370370370373</v>
      </c>
      <c r="G7" s="46" t="s">
        <v>195</v>
      </c>
      <c r="H7" s="47" t="s">
        <v>80</v>
      </c>
      <c r="I7" s="48">
        <v>0.001444560185185185</v>
      </c>
      <c r="J7" s="46" t="s">
        <v>196</v>
      </c>
      <c r="K7" s="47" t="s">
        <v>83</v>
      </c>
      <c r="L7" s="48">
        <v>0.0014863425925925927</v>
      </c>
      <c r="M7" s="46" t="s">
        <v>197</v>
      </c>
      <c r="N7" s="47" t="s">
        <v>90</v>
      </c>
      <c r="O7" s="48"/>
      <c r="P7" s="46"/>
      <c r="Q7" s="47"/>
      <c r="R7" s="48"/>
      <c r="S7" s="46"/>
      <c r="T7" s="47"/>
      <c r="U7" s="74"/>
      <c r="V7" s="75"/>
      <c r="W7" s="36" t="s">
        <v>3</v>
      </c>
      <c r="X7" s="34">
        <f t="shared" si="4"/>
        <v>10</v>
      </c>
      <c r="Y7" s="34">
        <f t="shared" si="5"/>
        <v>8</v>
      </c>
      <c r="Z7" s="37">
        <f t="shared" si="0"/>
        <v>6</v>
      </c>
      <c r="AA7" s="37">
        <f t="shared" si="1"/>
        <v>0</v>
      </c>
      <c r="AB7" s="37">
        <f t="shared" si="2"/>
        <v>4</v>
      </c>
      <c r="AC7" s="38">
        <f t="shared" si="3"/>
        <v>0</v>
      </c>
      <c r="AE7" s="67"/>
    </row>
    <row r="8" spans="1:31" ht="27.75" customHeight="1" thickBot="1">
      <c r="A8" s="63"/>
      <c r="B8" s="18" t="s">
        <v>4</v>
      </c>
      <c r="C8" s="48">
        <v>0.0039978009259259255</v>
      </c>
      <c r="D8" s="46" t="s">
        <v>201</v>
      </c>
      <c r="E8" s="47" t="s">
        <v>90</v>
      </c>
      <c r="F8" s="48">
        <v>0.004083333333333334</v>
      </c>
      <c r="G8" s="46" t="s">
        <v>202</v>
      </c>
      <c r="H8" s="47" t="s">
        <v>85</v>
      </c>
      <c r="I8" s="48">
        <v>0.004419675925925926</v>
      </c>
      <c r="J8" s="46" t="s">
        <v>203</v>
      </c>
      <c r="K8" s="47" t="s">
        <v>80</v>
      </c>
      <c r="L8" s="48">
        <v>0.004657407407407408</v>
      </c>
      <c r="M8" s="46" t="s">
        <v>204</v>
      </c>
      <c r="N8" s="47" t="s">
        <v>134</v>
      </c>
      <c r="O8" s="48">
        <v>0.004755439814814815</v>
      </c>
      <c r="P8" s="46" t="s">
        <v>205</v>
      </c>
      <c r="Q8" s="47" t="s">
        <v>83</v>
      </c>
      <c r="R8" s="48">
        <v>0.0048336805555555555</v>
      </c>
      <c r="S8" s="46" t="s">
        <v>206</v>
      </c>
      <c r="T8" s="47" t="s">
        <v>85</v>
      </c>
      <c r="U8" s="74"/>
      <c r="V8" s="75"/>
      <c r="W8" s="36" t="s">
        <v>4</v>
      </c>
      <c r="X8" s="34">
        <f t="shared" si="4"/>
        <v>9</v>
      </c>
      <c r="Y8" s="34">
        <f t="shared" si="5"/>
        <v>6</v>
      </c>
      <c r="Z8" s="37">
        <f t="shared" si="0"/>
        <v>2</v>
      </c>
      <c r="AA8" s="37">
        <f t="shared" si="1"/>
        <v>4</v>
      </c>
      <c r="AB8" s="37">
        <f t="shared" si="2"/>
        <v>10</v>
      </c>
      <c r="AC8" s="38">
        <f t="shared" si="3"/>
        <v>0</v>
      </c>
      <c r="AE8" s="67"/>
    </row>
    <row r="9" spans="1:31" ht="27.75" customHeight="1" thickBot="1">
      <c r="A9" s="63"/>
      <c r="B9" s="18" t="s">
        <v>5</v>
      </c>
      <c r="C9" s="45">
        <v>54.66</v>
      </c>
      <c r="D9" s="46" t="s">
        <v>220</v>
      </c>
      <c r="E9" s="47" t="s">
        <v>85</v>
      </c>
      <c r="F9" s="45">
        <v>55.84</v>
      </c>
      <c r="G9" s="46"/>
      <c r="H9" s="47" t="s">
        <v>80</v>
      </c>
      <c r="I9" s="45">
        <v>57.32</v>
      </c>
      <c r="J9" s="46" t="s">
        <v>221</v>
      </c>
      <c r="K9" s="47" t="s">
        <v>83</v>
      </c>
      <c r="L9" s="48">
        <v>0.0007067129629629629</v>
      </c>
      <c r="M9" s="46" t="s">
        <v>222</v>
      </c>
      <c r="N9" s="47" t="s">
        <v>90</v>
      </c>
      <c r="O9" s="48">
        <v>0.0007150462962962964</v>
      </c>
      <c r="P9" s="46" t="s">
        <v>223</v>
      </c>
      <c r="Q9" s="47" t="s">
        <v>125</v>
      </c>
      <c r="R9" s="48"/>
      <c r="S9" s="46"/>
      <c r="T9" s="47"/>
      <c r="U9" s="74"/>
      <c r="V9" s="75"/>
      <c r="W9" s="36" t="s">
        <v>5</v>
      </c>
      <c r="X9" s="34">
        <f t="shared" si="4"/>
        <v>10</v>
      </c>
      <c r="Y9" s="34">
        <f t="shared" si="5"/>
        <v>8</v>
      </c>
      <c r="Z9" s="37">
        <f t="shared" si="0"/>
        <v>6</v>
      </c>
      <c r="AA9" s="37">
        <f t="shared" si="1"/>
        <v>0</v>
      </c>
      <c r="AB9" s="37">
        <f t="shared" si="2"/>
        <v>4</v>
      </c>
      <c r="AC9" s="38">
        <f t="shared" si="3"/>
        <v>2</v>
      </c>
      <c r="AE9" s="67"/>
    </row>
    <row r="10" spans="1:31" ht="27.75" customHeight="1" thickBot="1">
      <c r="A10" s="63"/>
      <c r="B10" s="18" t="s">
        <v>6</v>
      </c>
      <c r="C10" s="48">
        <v>0.00075625</v>
      </c>
      <c r="D10" s="46" t="s">
        <v>177</v>
      </c>
      <c r="E10" s="47" t="s">
        <v>134</v>
      </c>
      <c r="F10" s="48">
        <v>0.0007686342592592593</v>
      </c>
      <c r="G10" s="46" t="s">
        <v>229</v>
      </c>
      <c r="H10" s="47" t="s">
        <v>83</v>
      </c>
      <c r="I10" s="48">
        <v>0.0007704861111111111</v>
      </c>
      <c r="J10" s="46" t="s">
        <v>230</v>
      </c>
      <c r="K10" s="47" t="s">
        <v>83</v>
      </c>
      <c r="L10" s="48">
        <v>0.0007765046296296297</v>
      </c>
      <c r="M10" s="46" t="s">
        <v>231</v>
      </c>
      <c r="N10" s="47" t="s">
        <v>83</v>
      </c>
      <c r="O10" s="48">
        <v>0.0007781250000000001</v>
      </c>
      <c r="P10" s="46" t="s">
        <v>232</v>
      </c>
      <c r="Q10" s="47" t="s">
        <v>90</v>
      </c>
      <c r="R10" s="48">
        <v>0.0008082175925925926</v>
      </c>
      <c r="S10" s="46" t="s">
        <v>179</v>
      </c>
      <c r="T10" s="47" t="s">
        <v>134</v>
      </c>
      <c r="U10" s="74"/>
      <c r="V10" s="75"/>
      <c r="W10" s="36" t="s">
        <v>6</v>
      </c>
      <c r="X10" s="34">
        <f t="shared" si="4"/>
        <v>0</v>
      </c>
      <c r="Y10" s="34">
        <f t="shared" si="5"/>
        <v>0</v>
      </c>
      <c r="Z10" s="37">
        <f t="shared" si="0"/>
        <v>18</v>
      </c>
      <c r="AA10" s="37">
        <f t="shared" si="1"/>
        <v>11</v>
      </c>
      <c r="AB10" s="37">
        <f t="shared" si="2"/>
        <v>2</v>
      </c>
      <c r="AC10" s="38">
        <f t="shared" si="3"/>
        <v>0</v>
      </c>
      <c r="AE10" s="67"/>
    </row>
    <row r="11" spans="1:31" ht="27.75" customHeight="1" thickBot="1">
      <c r="A11" s="63"/>
      <c r="B11" s="18" t="s">
        <v>7</v>
      </c>
      <c r="C11" s="45">
        <v>51.2</v>
      </c>
      <c r="D11" s="46" t="s">
        <v>236</v>
      </c>
      <c r="E11" s="47" t="s">
        <v>83</v>
      </c>
      <c r="F11" s="45">
        <v>51.61</v>
      </c>
      <c r="G11" s="46" t="s">
        <v>237</v>
      </c>
      <c r="H11" s="47" t="s">
        <v>85</v>
      </c>
      <c r="I11" s="45">
        <v>54.9</v>
      </c>
      <c r="J11" s="46" t="s">
        <v>114</v>
      </c>
      <c r="K11" s="47" t="s">
        <v>90</v>
      </c>
      <c r="L11" s="45">
        <v>55.48</v>
      </c>
      <c r="M11" s="46" t="s">
        <v>238</v>
      </c>
      <c r="N11" s="47" t="s">
        <v>134</v>
      </c>
      <c r="O11" s="48">
        <v>0.0007204861111111111</v>
      </c>
      <c r="P11" s="46" t="s">
        <v>239</v>
      </c>
      <c r="Q11" s="47" t="s">
        <v>125</v>
      </c>
      <c r="R11" s="48">
        <v>0.000739699074074074</v>
      </c>
      <c r="S11" s="46" t="s">
        <v>240</v>
      </c>
      <c r="T11" s="47" t="s">
        <v>80</v>
      </c>
      <c r="U11" s="74"/>
      <c r="V11" s="75"/>
      <c r="W11" s="36" t="s">
        <v>7</v>
      </c>
      <c r="X11" s="34">
        <f t="shared" si="4"/>
        <v>8</v>
      </c>
      <c r="Y11" s="34">
        <f t="shared" si="5"/>
        <v>1</v>
      </c>
      <c r="Z11" s="37">
        <f t="shared" si="0"/>
        <v>10</v>
      </c>
      <c r="AA11" s="37">
        <f t="shared" si="1"/>
        <v>4</v>
      </c>
      <c r="AB11" s="37">
        <f t="shared" si="2"/>
        <v>6</v>
      </c>
      <c r="AC11" s="38">
        <f t="shared" si="3"/>
        <v>2</v>
      </c>
      <c r="AE11" s="67"/>
    </row>
    <row r="12" spans="1:31" ht="27.75" customHeight="1" thickBot="1">
      <c r="A12" s="63"/>
      <c r="B12" s="18" t="s">
        <v>8</v>
      </c>
      <c r="C12" s="48">
        <v>0.0034364583333333335</v>
      </c>
      <c r="D12" s="46" t="s">
        <v>241</v>
      </c>
      <c r="E12" s="47" t="s">
        <v>90</v>
      </c>
      <c r="F12" s="48">
        <v>0.00347349537037037</v>
      </c>
      <c r="G12" s="46" t="s">
        <v>242</v>
      </c>
      <c r="H12" s="47" t="s">
        <v>80</v>
      </c>
      <c r="I12" s="48">
        <v>0.003570833333333334</v>
      </c>
      <c r="J12" s="46" t="s">
        <v>243</v>
      </c>
      <c r="K12" s="47" t="s">
        <v>83</v>
      </c>
      <c r="L12" s="48">
        <v>0.003658796296296296</v>
      </c>
      <c r="M12" s="46" t="s">
        <v>244</v>
      </c>
      <c r="N12" s="47" t="s">
        <v>85</v>
      </c>
      <c r="O12" s="48"/>
      <c r="P12" s="46"/>
      <c r="Q12" s="47"/>
      <c r="R12" s="48"/>
      <c r="S12" s="46"/>
      <c r="T12" s="47"/>
      <c r="U12" s="74"/>
      <c r="V12" s="75"/>
      <c r="W12" s="36" t="s">
        <v>8</v>
      </c>
      <c r="X12" s="34">
        <f t="shared" si="4"/>
        <v>4</v>
      </c>
      <c r="Y12" s="34">
        <f t="shared" si="5"/>
        <v>8</v>
      </c>
      <c r="Z12" s="37">
        <f t="shared" si="0"/>
        <v>6</v>
      </c>
      <c r="AA12" s="37">
        <f t="shared" si="1"/>
        <v>0</v>
      </c>
      <c r="AB12" s="37">
        <f t="shared" si="2"/>
        <v>10</v>
      </c>
      <c r="AC12" s="38">
        <f t="shared" si="3"/>
        <v>0</v>
      </c>
      <c r="AE12" s="67"/>
    </row>
    <row r="13" spans="1:31" ht="27.75" customHeight="1" thickBot="1">
      <c r="A13" s="63"/>
      <c r="B13" s="18" t="s">
        <v>9</v>
      </c>
      <c r="C13" s="48">
        <v>0.001854861111111111</v>
      </c>
      <c r="D13" s="46" t="s">
        <v>202</v>
      </c>
      <c r="E13" s="47" t="s">
        <v>85</v>
      </c>
      <c r="F13" s="48">
        <v>0.0020613425925925925</v>
      </c>
      <c r="G13" s="46" t="s">
        <v>248</v>
      </c>
      <c r="H13" s="47" t="s">
        <v>85</v>
      </c>
      <c r="I13" s="48">
        <v>0.002121412037037037</v>
      </c>
      <c r="J13" s="46" t="s">
        <v>204</v>
      </c>
      <c r="K13" s="47" t="s">
        <v>134</v>
      </c>
      <c r="L13" s="48">
        <v>0.0022162037037037033</v>
      </c>
      <c r="M13" s="46" t="s">
        <v>120</v>
      </c>
      <c r="N13" s="47" t="s">
        <v>80</v>
      </c>
      <c r="O13" s="48">
        <v>0.0022314814814814814</v>
      </c>
      <c r="P13" s="46" t="s">
        <v>238</v>
      </c>
      <c r="Q13" s="47" t="s">
        <v>134</v>
      </c>
      <c r="R13" s="48">
        <v>0.0022542824074074075</v>
      </c>
      <c r="S13" s="46" t="s">
        <v>249</v>
      </c>
      <c r="T13" s="47" t="s">
        <v>125</v>
      </c>
      <c r="U13" s="74"/>
      <c r="V13" s="75"/>
      <c r="W13" s="36" t="s">
        <v>9</v>
      </c>
      <c r="X13" s="34">
        <f t="shared" si="4"/>
        <v>18</v>
      </c>
      <c r="Y13" s="34">
        <f t="shared" si="5"/>
        <v>4</v>
      </c>
      <c r="Z13" s="37">
        <f t="shared" si="0"/>
        <v>0</v>
      </c>
      <c r="AA13" s="37">
        <f t="shared" si="1"/>
        <v>8</v>
      </c>
      <c r="AB13" s="37">
        <f t="shared" si="2"/>
        <v>0</v>
      </c>
      <c r="AC13" s="38">
        <f t="shared" si="3"/>
        <v>1</v>
      </c>
      <c r="AE13" s="67"/>
    </row>
    <row r="14" spans="1:31" ht="27.75" customHeight="1" thickBot="1">
      <c r="A14" s="63"/>
      <c r="B14" s="18" t="s">
        <v>10</v>
      </c>
      <c r="C14" s="45">
        <v>28.01</v>
      </c>
      <c r="D14" s="46" t="s">
        <v>177</v>
      </c>
      <c r="E14" s="47" t="s">
        <v>134</v>
      </c>
      <c r="F14" s="45">
        <v>28.28</v>
      </c>
      <c r="G14" s="46" t="s">
        <v>176</v>
      </c>
      <c r="H14" s="47" t="s">
        <v>85</v>
      </c>
      <c r="I14" s="45">
        <v>28.52</v>
      </c>
      <c r="J14" s="46" t="s">
        <v>252</v>
      </c>
      <c r="K14" s="47" t="s">
        <v>90</v>
      </c>
      <c r="L14" s="45">
        <v>28.84</v>
      </c>
      <c r="M14" s="46" t="s">
        <v>253</v>
      </c>
      <c r="N14" s="47" t="s">
        <v>83</v>
      </c>
      <c r="O14" s="45">
        <v>29.24</v>
      </c>
      <c r="P14" s="46" t="s">
        <v>178</v>
      </c>
      <c r="Q14" s="47" t="s">
        <v>83</v>
      </c>
      <c r="R14" s="45">
        <v>29.33</v>
      </c>
      <c r="S14" s="46" t="s">
        <v>254</v>
      </c>
      <c r="T14" s="47" t="s">
        <v>90</v>
      </c>
      <c r="U14" s="74"/>
      <c r="V14" s="75"/>
      <c r="W14" s="36" t="s">
        <v>10</v>
      </c>
      <c r="X14" s="34">
        <f t="shared" si="4"/>
        <v>8</v>
      </c>
      <c r="Y14" s="34">
        <f t="shared" si="5"/>
        <v>0</v>
      </c>
      <c r="Z14" s="37">
        <f t="shared" si="0"/>
        <v>6</v>
      </c>
      <c r="AA14" s="37">
        <f t="shared" si="1"/>
        <v>10</v>
      </c>
      <c r="AB14" s="37">
        <f t="shared" si="2"/>
        <v>7</v>
      </c>
      <c r="AC14" s="38">
        <f t="shared" si="3"/>
        <v>0</v>
      </c>
      <c r="AE14" s="67"/>
    </row>
    <row r="15" spans="1:31" ht="27.75" customHeight="1" thickBot="1">
      <c r="A15" s="63"/>
      <c r="B15" s="18" t="s">
        <v>11</v>
      </c>
      <c r="C15" s="48">
        <v>0.008902893518518518</v>
      </c>
      <c r="D15" s="46" t="s">
        <v>201</v>
      </c>
      <c r="E15" s="47" t="s">
        <v>90</v>
      </c>
      <c r="F15" s="48">
        <v>0.01029699074074074</v>
      </c>
      <c r="G15" s="46" t="s">
        <v>256</v>
      </c>
      <c r="H15" s="47" t="s">
        <v>134</v>
      </c>
      <c r="I15" s="48">
        <v>0.011499652777777779</v>
      </c>
      <c r="J15" s="46" t="s">
        <v>257</v>
      </c>
      <c r="K15" s="47" t="s">
        <v>90</v>
      </c>
      <c r="L15" s="48"/>
      <c r="M15" s="46"/>
      <c r="N15" s="47"/>
      <c r="O15" s="48"/>
      <c r="P15" s="46"/>
      <c r="Q15" s="47"/>
      <c r="R15" s="48"/>
      <c r="S15" s="46"/>
      <c r="T15" s="47"/>
      <c r="U15" s="74"/>
      <c r="V15" s="75"/>
      <c r="W15" s="36" t="s">
        <v>11</v>
      </c>
      <c r="X15" s="34">
        <f t="shared" si="4"/>
        <v>0</v>
      </c>
      <c r="Y15" s="34">
        <f t="shared" si="5"/>
        <v>0</v>
      </c>
      <c r="Z15" s="37">
        <f t="shared" si="0"/>
        <v>0</v>
      </c>
      <c r="AA15" s="37">
        <f t="shared" si="1"/>
        <v>8</v>
      </c>
      <c r="AB15" s="37">
        <f t="shared" si="2"/>
        <v>16</v>
      </c>
      <c r="AC15" s="38">
        <f t="shared" si="3"/>
        <v>0</v>
      </c>
      <c r="AE15" s="67"/>
    </row>
    <row r="16" spans="1:31" ht="27.75" customHeight="1" thickBot="1">
      <c r="A16" s="63"/>
      <c r="B16" s="48" t="s">
        <v>21</v>
      </c>
      <c r="C16" s="96">
        <v>0.003185300925925925</v>
      </c>
      <c r="D16" s="47"/>
      <c r="E16" s="48" t="s">
        <v>85</v>
      </c>
      <c r="F16" s="96">
        <v>0.003252777777777778</v>
      </c>
      <c r="G16" s="47"/>
      <c r="H16" s="48" t="s">
        <v>83</v>
      </c>
      <c r="I16" s="96">
        <v>0.00325474537037037</v>
      </c>
      <c r="J16" s="47"/>
      <c r="K16" s="48" t="s">
        <v>134</v>
      </c>
      <c r="L16" s="96">
        <v>0.0033398148148148146</v>
      </c>
      <c r="M16" s="47"/>
      <c r="N16" s="48" t="s">
        <v>80</v>
      </c>
      <c r="O16" s="96"/>
      <c r="P16" s="47"/>
      <c r="Q16" s="84"/>
      <c r="R16" s="46"/>
      <c r="S16" s="47"/>
      <c r="T16" s="47"/>
      <c r="U16" s="74"/>
      <c r="V16" s="75"/>
      <c r="W16" s="36" t="s">
        <v>21</v>
      </c>
      <c r="X16" s="34">
        <f t="shared" si="4"/>
        <v>10</v>
      </c>
      <c r="Y16" s="34">
        <f t="shared" si="5"/>
        <v>4</v>
      </c>
      <c r="Z16" s="37">
        <f t="shared" si="0"/>
        <v>8</v>
      </c>
      <c r="AA16" s="37">
        <f t="shared" si="1"/>
        <v>6</v>
      </c>
      <c r="AB16" s="37">
        <f t="shared" si="2"/>
        <v>0</v>
      </c>
      <c r="AC16" s="38">
        <f t="shared" si="3"/>
        <v>0</v>
      </c>
      <c r="AE16" s="67"/>
    </row>
    <row r="17" spans="1:31" ht="27.75" customHeight="1" thickBot="1">
      <c r="A17" s="63"/>
      <c r="B17" s="18" t="s">
        <v>24</v>
      </c>
      <c r="C17" s="49" t="s">
        <v>181</v>
      </c>
      <c r="D17" s="46" t="s">
        <v>182</v>
      </c>
      <c r="E17" s="47" t="s">
        <v>85</v>
      </c>
      <c r="F17" s="50" t="s">
        <v>183</v>
      </c>
      <c r="G17" s="46" t="s">
        <v>152</v>
      </c>
      <c r="H17" s="47" t="s">
        <v>85</v>
      </c>
      <c r="I17" s="50" t="s">
        <v>183</v>
      </c>
      <c r="J17" s="46" t="s">
        <v>184</v>
      </c>
      <c r="K17" s="47" t="s">
        <v>83</v>
      </c>
      <c r="L17" s="50" t="s">
        <v>183</v>
      </c>
      <c r="M17" s="46" t="s">
        <v>166</v>
      </c>
      <c r="N17" s="47" t="s">
        <v>80</v>
      </c>
      <c r="O17" s="50" t="s">
        <v>185</v>
      </c>
      <c r="P17" s="46" t="s">
        <v>120</v>
      </c>
      <c r="Q17" s="47" t="s">
        <v>80</v>
      </c>
      <c r="R17" s="50" t="s">
        <v>186</v>
      </c>
      <c r="S17" s="46" t="s">
        <v>187</v>
      </c>
      <c r="T17" s="47" t="s">
        <v>134</v>
      </c>
      <c r="U17" s="74"/>
      <c r="V17" s="75"/>
      <c r="W17" s="36" t="s">
        <v>24</v>
      </c>
      <c r="X17" s="34">
        <v>17</v>
      </c>
      <c r="Y17" s="34">
        <f t="shared" si="5"/>
        <v>6</v>
      </c>
      <c r="Z17" s="37">
        <v>7</v>
      </c>
      <c r="AA17" s="37">
        <f t="shared" si="1"/>
        <v>1</v>
      </c>
      <c r="AB17" s="37">
        <f t="shared" si="2"/>
        <v>0</v>
      </c>
      <c r="AC17" s="38">
        <f t="shared" si="3"/>
        <v>0</v>
      </c>
      <c r="AE17" s="67"/>
    </row>
    <row r="18" spans="1:31" ht="27.75" customHeight="1" thickBot="1">
      <c r="A18" s="63"/>
      <c r="B18" s="18" t="s">
        <v>25</v>
      </c>
      <c r="C18" s="49" t="s">
        <v>112</v>
      </c>
      <c r="D18" s="46" t="s">
        <v>98</v>
      </c>
      <c r="E18" s="47" t="s">
        <v>80</v>
      </c>
      <c r="F18" s="50" t="s">
        <v>113</v>
      </c>
      <c r="G18" s="46" t="s">
        <v>114</v>
      </c>
      <c r="H18" s="47" t="s">
        <v>90</v>
      </c>
      <c r="I18" s="50" t="s">
        <v>115</v>
      </c>
      <c r="J18" s="46" t="s">
        <v>116</v>
      </c>
      <c r="K18" s="47" t="s">
        <v>85</v>
      </c>
      <c r="L18" s="50" t="s">
        <v>117</v>
      </c>
      <c r="M18" s="46" t="s">
        <v>118</v>
      </c>
      <c r="N18" s="47" t="s">
        <v>85</v>
      </c>
      <c r="O18" s="50" t="s">
        <v>119</v>
      </c>
      <c r="P18" s="46" t="s">
        <v>120</v>
      </c>
      <c r="Q18" s="47" t="s">
        <v>80</v>
      </c>
      <c r="R18" s="50" t="s">
        <v>121</v>
      </c>
      <c r="S18" s="46" t="s">
        <v>122</v>
      </c>
      <c r="T18" s="47" t="s">
        <v>80</v>
      </c>
      <c r="U18" s="74"/>
      <c r="V18" s="75"/>
      <c r="W18" s="36" t="s">
        <v>25</v>
      </c>
      <c r="X18" s="34">
        <f t="shared" si="4"/>
        <v>10</v>
      </c>
      <c r="Y18" s="34">
        <f t="shared" si="5"/>
        <v>13</v>
      </c>
      <c r="Z18" s="37">
        <f t="shared" si="0"/>
        <v>0</v>
      </c>
      <c r="AA18" s="37">
        <f t="shared" si="1"/>
        <v>0</v>
      </c>
      <c r="AB18" s="37">
        <f t="shared" si="2"/>
        <v>8</v>
      </c>
      <c r="AC18" s="38">
        <f t="shared" si="3"/>
        <v>0</v>
      </c>
      <c r="AE18" s="67"/>
    </row>
    <row r="19" spans="1:31" ht="27.75" customHeight="1" thickBot="1">
      <c r="A19" s="63"/>
      <c r="B19" s="18" t="s">
        <v>26</v>
      </c>
      <c r="C19" s="49" t="s">
        <v>163</v>
      </c>
      <c r="D19" s="46" t="s">
        <v>98</v>
      </c>
      <c r="E19" s="47" t="s">
        <v>80</v>
      </c>
      <c r="F19" s="50" t="s">
        <v>164</v>
      </c>
      <c r="G19" s="46" t="s">
        <v>116</v>
      </c>
      <c r="H19" s="47" t="s">
        <v>85</v>
      </c>
      <c r="I19" s="50" t="s">
        <v>165</v>
      </c>
      <c r="J19" s="46" t="s">
        <v>166</v>
      </c>
      <c r="K19" s="47" t="s">
        <v>80</v>
      </c>
      <c r="L19" s="50" t="s">
        <v>167</v>
      </c>
      <c r="M19" s="46" t="s">
        <v>168</v>
      </c>
      <c r="N19" s="47" t="s">
        <v>80</v>
      </c>
      <c r="O19" s="50"/>
      <c r="P19" s="46"/>
      <c r="Q19" s="47"/>
      <c r="R19" s="50"/>
      <c r="S19" s="46"/>
      <c r="T19" s="47"/>
      <c r="U19" s="74"/>
      <c r="V19" s="75"/>
      <c r="W19" s="36" t="s">
        <v>26</v>
      </c>
      <c r="X19" s="34">
        <f t="shared" si="4"/>
        <v>8</v>
      </c>
      <c r="Y19" s="34">
        <f t="shared" si="5"/>
        <v>20</v>
      </c>
      <c r="Z19" s="37">
        <f t="shared" si="0"/>
        <v>0</v>
      </c>
      <c r="AA19" s="37">
        <f t="shared" si="1"/>
        <v>0</v>
      </c>
      <c r="AB19" s="37">
        <f t="shared" si="2"/>
        <v>0</v>
      </c>
      <c r="AC19" s="38">
        <f t="shared" si="3"/>
        <v>0</v>
      </c>
      <c r="AE19" s="67"/>
    </row>
    <row r="20" spans="1:31" ht="27.75" customHeight="1" thickBot="1">
      <c r="A20" s="63"/>
      <c r="B20" s="18" t="s">
        <v>27</v>
      </c>
      <c r="C20" s="49" t="s">
        <v>104</v>
      </c>
      <c r="D20" s="46" t="s">
        <v>103</v>
      </c>
      <c r="E20" s="47" t="s">
        <v>85</v>
      </c>
      <c r="F20" s="50" t="s">
        <v>105</v>
      </c>
      <c r="G20" s="46" t="s">
        <v>94</v>
      </c>
      <c r="H20" s="47" t="s">
        <v>80</v>
      </c>
      <c r="I20" s="50" t="s">
        <v>106</v>
      </c>
      <c r="J20" s="46" t="s">
        <v>101</v>
      </c>
      <c r="K20" s="47" t="s">
        <v>85</v>
      </c>
      <c r="L20" s="50" t="s">
        <v>107</v>
      </c>
      <c r="M20" s="46" t="s">
        <v>108</v>
      </c>
      <c r="N20" s="47" t="s">
        <v>85</v>
      </c>
      <c r="O20" s="50" t="s">
        <v>109</v>
      </c>
      <c r="P20" s="46" t="s">
        <v>99</v>
      </c>
      <c r="Q20" s="47" t="s">
        <v>80</v>
      </c>
      <c r="R20" s="50" t="s">
        <v>110</v>
      </c>
      <c r="S20" s="46" t="s">
        <v>111</v>
      </c>
      <c r="T20" s="47" t="s">
        <v>80</v>
      </c>
      <c r="U20" s="74"/>
      <c r="V20" s="75"/>
      <c r="W20" s="36" t="s">
        <v>27</v>
      </c>
      <c r="X20" s="34">
        <f t="shared" si="4"/>
        <v>20</v>
      </c>
      <c r="Y20" s="34">
        <f t="shared" si="5"/>
        <v>11</v>
      </c>
      <c r="Z20" s="37">
        <f t="shared" si="0"/>
        <v>0</v>
      </c>
      <c r="AA20" s="37">
        <f t="shared" si="1"/>
        <v>0</v>
      </c>
      <c r="AB20" s="37">
        <f t="shared" si="2"/>
        <v>0</v>
      </c>
      <c r="AC20" s="38">
        <f t="shared" si="3"/>
        <v>0</v>
      </c>
      <c r="AE20" s="67"/>
    </row>
    <row r="21" spans="1:31" ht="27.75" customHeight="1" thickBot="1">
      <c r="A21" s="63"/>
      <c r="B21" s="20" t="s">
        <v>75</v>
      </c>
      <c r="C21" s="88" t="s">
        <v>93</v>
      </c>
      <c r="D21" s="51" t="s">
        <v>94</v>
      </c>
      <c r="E21" s="52" t="s">
        <v>80</v>
      </c>
      <c r="F21" s="89" t="s">
        <v>95</v>
      </c>
      <c r="G21" s="51" t="s">
        <v>96</v>
      </c>
      <c r="H21" s="52" t="s">
        <v>85</v>
      </c>
      <c r="I21" s="89" t="s">
        <v>97</v>
      </c>
      <c r="J21" s="51" t="s">
        <v>98</v>
      </c>
      <c r="K21" s="93" t="s">
        <v>80</v>
      </c>
      <c r="L21" s="89" t="s">
        <v>97</v>
      </c>
      <c r="M21" s="51" t="s">
        <v>99</v>
      </c>
      <c r="N21" s="52" t="s">
        <v>80</v>
      </c>
      <c r="O21" s="89" t="s">
        <v>100</v>
      </c>
      <c r="P21" s="51" t="s">
        <v>101</v>
      </c>
      <c r="Q21" s="52" t="s">
        <v>85</v>
      </c>
      <c r="R21" s="89" t="s">
        <v>102</v>
      </c>
      <c r="S21" s="51" t="s">
        <v>103</v>
      </c>
      <c r="T21" s="52" t="s">
        <v>85</v>
      </c>
      <c r="U21" s="74"/>
      <c r="V21" s="75"/>
      <c r="W21" s="39" t="s">
        <v>75</v>
      </c>
      <c r="X21" s="34">
        <f t="shared" si="4"/>
        <v>11</v>
      </c>
      <c r="Y21" s="34">
        <f t="shared" si="5"/>
        <v>20</v>
      </c>
      <c r="Z21" s="40">
        <f t="shared" si="0"/>
        <v>0</v>
      </c>
      <c r="AA21" s="40">
        <f t="shared" si="1"/>
        <v>0</v>
      </c>
      <c r="AB21" s="40">
        <f t="shared" si="2"/>
        <v>0</v>
      </c>
      <c r="AC21" s="41">
        <f t="shared" si="3"/>
        <v>0</v>
      </c>
      <c r="AE21" s="67"/>
    </row>
    <row r="22" spans="1:31" ht="26.25" customHeight="1" thickBot="1">
      <c r="A22" s="63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7"/>
      <c r="T22" s="10"/>
      <c r="U22" s="70"/>
      <c r="V22" s="71"/>
      <c r="W22" s="42" t="s">
        <v>22</v>
      </c>
      <c r="X22" s="43">
        <f aca="true" t="shared" si="6" ref="X22:AC22">SUM(X4:X21)</f>
        <v>171</v>
      </c>
      <c r="Y22" s="43">
        <f t="shared" si="6"/>
        <v>114</v>
      </c>
      <c r="Z22" s="43">
        <f t="shared" si="6"/>
        <v>87</v>
      </c>
      <c r="AA22" s="43">
        <f t="shared" si="6"/>
        <v>66</v>
      </c>
      <c r="AB22" s="43">
        <f t="shared" si="6"/>
        <v>85</v>
      </c>
      <c r="AC22" s="44">
        <f t="shared" si="6"/>
        <v>5</v>
      </c>
      <c r="AE22" s="67"/>
    </row>
    <row r="23" spans="1:31" ht="26.25" customHeight="1" thickBot="1">
      <c r="A23" s="63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3"/>
      <c r="T23" s="11"/>
      <c r="U23" s="70"/>
      <c r="V23" s="70"/>
      <c r="W23" s="21" t="s">
        <v>23</v>
      </c>
      <c r="X23" s="54"/>
      <c r="Y23" s="54"/>
      <c r="Z23" s="54"/>
      <c r="AA23" s="54"/>
      <c r="AB23" s="54"/>
      <c r="AC23" s="55"/>
      <c r="AE23" s="63"/>
    </row>
    <row r="24" spans="1:31" ht="131.25" customHeight="1" thickBot="1">
      <c r="A24" s="63"/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8"/>
      <c r="T24" s="12"/>
      <c r="U24" s="70"/>
      <c r="V24" s="70"/>
      <c r="W24" s="68"/>
      <c r="X24" s="56" t="s">
        <v>77</v>
      </c>
      <c r="Y24" s="56" t="s">
        <v>76</v>
      </c>
      <c r="Z24" s="56" t="s">
        <v>32</v>
      </c>
      <c r="AA24" s="56" t="s">
        <v>31</v>
      </c>
      <c r="AB24" s="56" t="s">
        <v>74</v>
      </c>
      <c r="AC24" s="57" t="s">
        <v>30</v>
      </c>
      <c r="AE24" s="63"/>
    </row>
    <row r="25" spans="1:31" ht="9" customHeight="1">
      <c r="A25" s="63"/>
      <c r="B25" s="63"/>
      <c r="C25" s="64"/>
      <c r="D25" s="63"/>
      <c r="E25" s="64"/>
      <c r="F25" s="64"/>
      <c r="G25" s="63"/>
      <c r="H25" s="64"/>
      <c r="I25" s="64"/>
      <c r="J25" s="63"/>
      <c r="K25" s="64"/>
      <c r="L25" s="64"/>
      <c r="M25" s="63"/>
      <c r="N25" s="64"/>
      <c r="O25" s="64"/>
      <c r="P25" s="63"/>
      <c r="Q25" s="64"/>
      <c r="R25" s="64"/>
      <c r="S25" s="63"/>
      <c r="T25" s="64"/>
      <c r="U25" s="64"/>
      <c r="V25" s="64"/>
      <c r="W25" s="68"/>
      <c r="X25" s="63"/>
      <c r="Y25" s="63"/>
      <c r="Z25" s="63"/>
      <c r="AA25" s="63"/>
      <c r="AB25" s="63"/>
      <c r="AC25" s="63"/>
      <c r="AE25" s="63"/>
    </row>
  </sheetData>
  <sheetProtection/>
  <mergeCells count="7">
    <mergeCell ref="O2:Q2"/>
    <mergeCell ref="R2:T2"/>
    <mergeCell ref="B22:R24"/>
    <mergeCell ref="C2:E2"/>
    <mergeCell ref="F2:H2"/>
    <mergeCell ref="I2:K2"/>
    <mergeCell ref="L2:N2"/>
  </mergeCells>
  <printOptions horizontalCentered="1" verticalCentered="1"/>
  <pageMargins left="0.25" right="0.25" top="0.75" bottom="0.25" header="0.5" footer="0.5"/>
  <pageSetup fitToWidth="2" horizontalDpi="600" verticalDpi="600" orientation="landscape" paperSize="5" scale="65" r:id="rId2"/>
  <headerFooter alignWithMargins="0">
    <oddHeader>&amp;L&amp;18Kimball Invitational Track Meet-GIRLS&amp;C&amp;20MEET SUMMARY&amp;R&amp;18Date&amp;D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D67" sqref="D67:D71"/>
    </sheetView>
  </sheetViews>
  <sheetFormatPr defaultColWidth="9.140625" defaultRowHeight="12.75"/>
  <cols>
    <col min="1" max="1" width="9.140625" style="2" customWidth="1"/>
    <col min="2" max="2" width="17.57421875" style="0" customWidth="1"/>
    <col min="3" max="3" width="10.00390625" style="2" customWidth="1"/>
    <col min="4" max="4" width="10.140625" style="2" bestFit="1" customWidth="1"/>
    <col min="5" max="5" width="1.1484375" style="0" customWidth="1"/>
    <col min="7" max="7" width="17.57421875" style="0" customWidth="1"/>
    <col min="8" max="8" width="10.421875" style="2" customWidth="1"/>
    <col min="9" max="9" width="9.140625" style="2" customWidth="1"/>
  </cols>
  <sheetData>
    <row r="1" spans="1:9" ht="38.25">
      <c r="A1" s="2" t="s">
        <v>34</v>
      </c>
      <c r="B1" t="s">
        <v>14</v>
      </c>
      <c r="C1" s="2" t="s">
        <v>15</v>
      </c>
      <c r="D1" s="61" t="s">
        <v>12</v>
      </c>
      <c r="E1" s="1" t="s">
        <v>35</v>
      </c>
      <c r="F1" s="2" t="s">
        <v>34</v>
      </c>
      <c r="G1" t="s">
        <v>14</v>
      </c>
      <c r="H1" s="2" t="s">
        <v>15</v>
      </c>
      <c r="I1" s="61" t="s">
        <v>12</v>
      </c>
    </row>
    <row r="2" spans="1:7" ht="12.75">
      <c r="A2" s="2" t="s">
        <v>0</v>
      </c>
      <c r="B2" s="58" t="s">
        <v>56</v>
      </c>
      <c r="E2" s="1" t="s">
        <v>35</v>
      </c>
      <c r="F2" s="2" t="s">
        <v>0</v>
      </c>
      <c r="G2" s="58" t="s">
        <v>65</v>
      </c>
    </row>
    <row r="3" spans="1:9" ht="12.75">
      <c r="A3" s="59">
        <v>1</v>
      </c>
      <c r="B3" t="str">
        <f>'Girls Summary'!D5</f>
        <v>Mettler,Kopfman,Tebay,Kraft</v>
      </c>
      <c r="C3" s="2" t="str">
        <f>'Girls Summary'!E5</f>
        <v>WS</v>
      </c>
      <c r="D3" s="94">
        <f>'Girls Summary'!C5</f>
        <v>0.007567708333333333</v>
      </c>
      <c r="E3" s="1" t="s">
        <v>35</v>
      </c>
      <c r="F3" s="59">
        <v>1</v>
      </c>
      <c r="G3" t="str">
        <f>'Girls Summary'!D8</f>
        <v>Mindy Kraft</v>
      </c>
      <c r="H3" s="2" t="str">
        <f>'Girls Summary'!E8</f>
        <v>WS</v>
      </c>
      <c r="I3" s="94">
        <f>'Girls Summary'!C8</f>
        <v>0.0039978009259259255</v>
      </c>
    </row>
    <row r="4" spans="1:9" ht="12.75">
      <c r="A4" s="59">
        <v>2</v>
      </c>
      <c r="B4" t="str">
        <f>'Girls Summary'!G5</f>
        <v>Selland,Feterl,Weiss,McGhee</v>
      </c>
      <c r="C4" s="2" t="str">
        <f>'Girls Summary'!H5</f>
        <v>MV</v>
      </c>
      <c r="D4" s="94">
        <f>'Girls Summary'!F5</f>
        <v>0.007912500000000001</v>
      </c>
      <c r="E4" s="1" t="s">
        <v>35</v>
      </c>
      <c r="F4" s="59">
        <v>2</v>
      </c>
      <c r="G4" t="str">
        <f>'Girls Summary'!G8</f>
        <v>Whitney Kuyper</v>
      </c>
      <c r="H4" s="2" t="str">
        <f>'Girls Summary'!H8</f>
        <v>CST</v>
      </c>
      <c r="I4" s="94">
        <f>'Girls Summary'!F8</f>
        <v>0.004083333333333334</v>
      </c>
    </row>
    <row r="5" spans="1:9" ht="12.75">
      <c r="A5" s="59">
        <v>3</v>
      </c>
      <c r="B5" t="str">
        <f>'Girls Summary'!J5</f>
        <v>Prangley,Tobin,Moore,Achterberg</v>
      </c>
      <c r="C5" s="2" t="str">
        <f>'Girls Summary'!K5</f>
        <v>PLK</v>
      </c>
      <c r="D5" s="94">
        <f>'Girls Summary'!I5</f>
        <v>0.008809722222222222</v>
      </c>
      <c r="E5" s="1" t="s">
        <v>35</v>
      </c>
      <c r="F5" s="59">
        <v>3</v>
      </c>
      <c r="G5" t="str">
        <f>'Girls Summary'!J8</f>
        <v>Mary Kroupa</v>
      </c>
      <c r="H5" s="2" t="str">
        <f>'Girls Summary'!K8</f>
        <v>KWL</v>
      </c>
      <c r="I5" s="94">
        <f>'Girls Summary'!I8</f>
        <v>0.004419675925925926</v>
      </c>
    </row>
    <row r="6" spans="1:9" ht="12.75">
      <c r="A6" s="59">
        <v>4</v>
      </c>
      <c r="B6" t="str">
        <f>'Girls Summary'!M5</f>
        <v>Steffen,Konechne,Nicolaus</v>
      </c>
      <c r="C6" s="2" t="str">
        <f>'Girls Summary'!N5</f>
        <v>KWL</v>
      </c>
      <c r="D6" s="94">
        <f>'Girls Summary'!L5</f>
        <v>0.010286458333333333</v>
      </c>
      <c r="E6" s="1" t="s">
        <v>35</v>
      </c>
      <c r="F6" s="59">
        <v>4</v>
      </c>
      <c r="G6" t="str">
        <f>'Girls Summary'!M8</f>
        <v>Payleen O'Day</v>
      </c>
      <c r="H6" s="2" t="str">
        <f>'Girls Summary'!N8</f>
        <v>PLK</v>
      </c>
      <c r="I6" s="94">
        <f>'Girls Summary'!L8</f>
        <v>0.004657407407407408</v>
      </c>
    </row>
    <row r="7" spans="1:9" ht="12.75">
      <c r="A7" s="59">
        <v>5</v>
      </c>
      <c r="B7">
        <f>'Girls Summary'!P5</f>
        <v>0</v>
      </c>
      <c r="C7" s="2">
        <f>'Girls Summary'!Q5</f>
        <v>0</v>
      </c>
      <c r="D7" s="94">
        <f>'Girls Summary'!O5</f>
        <v>0</v>
      </c>
      <c r="E7" s="1" t="s">
        <v>35</v>
      </c>
      <c r="F7" s="59">
        <v>5</v>
      </c>
      <c r="G7" t="str">
        <f>'Girls Summary'!P8</f>
        <v>Maci McGhee</v>
      </c>
      <c r="H7" s="2" t="str">
        <f>'Girls Summary'!Q8</f>
        <v>MV</v>
      </c>
      <c r="I7" s="94">
        <f>'Girls Summary'!O8</f>
        <v>0.004755439814814815</v>
      </c>
    </row>
    <row r="8" spans="1:9" ht="12.75">
      <c r="A8" s="59">
        <v>6</v>
      </c>
      <c r="B8">
        <f>'Girls Summary'!S5</f>
        <v>0</v>
      </c>
      <c r="C8" s="2">
        <f>'Girls Summary'!T5</f>
        <v>0</v>
      </c>
      <c r="D8" s="94">
        <f>'Girls Summary'!R5</f>
        <v>0</v>
      </c>
      <c r="E8" s="1" t="s">
        <v>35</v>
      </c>
      <c r="F8" s="59">
        <v>6</v>
      </c>
      <c r="G8" t="str">
        <f>'Girls Summary'!S8</f>
        <v>Hillary Tasted</v>
      </c>
      <c r="H8" s="2" t="str">
        <f>'Girls Summary'!T8</f>
        <v>CST</v>
      </c>
      <c r="I8" s="94">
        <f>'Girls Summary'!R8</f>
        <v>0.0048336805555555555</v>
      </c>
    </row>
    <row r="9" spans="1:6" ht="12.75">
      <c r="A9" s="59"/>
      <c r="E9" s="1"/>
      <c r="F9" s="59"/>
    </row>
    <row r="10" spans="1:9" ht="38.25">
      <c r="A10" s="2" t="s">
        <v>34</v>
      </c>
      <c r="B10" t="s">
        <v>14</v>
      </c>
      <c r="C10" s="2" t="s">
        <v>15</v>
      </c>
      <c r="D10" s="61" t="s">
        <v>12</v>
      </c>
      <c r="E10" s="1" t="s">
        <v>35</v>
      </c>
      <c r="F10" s="2" t="s">
        <v>34</v>
      </c>
      <c r="G10" t="s">
        <v>14</v>
      </c>
      <c r="H10" s="2" t="s">
        <v>15</v>
      </c>
      <c r="I10" s="61" t="s">
        <v>12</v>
      </c>
    </row>
    <row r="11" spans="1:7" ht="12.75">
      <c r="A11" s="2" t="s">
        <v>0</v>
      </c>
      <c r="B11" s="58" t="s">
        <v>57</v>
      </c>
      <c r="E11" s="1" t="s">
        <v>35</v>
      </c>
      <c r="F11" s="2" t="s">
        <v>0</v>
      </c>
      <c r="G11" s="58" t="s">
        <v>66</v>
      </c>
    </row>
    <row r="12" spans="1:9" ht="12.75">
      <c r="A12" s="59">
        <v>1</v>
      </c>
      <c r="B12" t="str">
        <f>'Girls Summary'!D9</f>
        <v>Wisdom,Moke,Kuyper,Vanroekel</v>
      </c>
      <c r="C12" s="2" t="str">
        <f>'Girls Summary'!E9</f>
        <v>CST</v>
      </c>
      <c r="D12" s="2">
        <f>'Girls Summary'!C9</f>
        <v>54.66</v>
      </c>
      <c r="E12" s="1" t="s">
        <v>35</v>
      </c>
      <c r="F12" s="59">
        <v>1</v>
      </c>
      <c r="G12" t="str">
        <f>'Girls Summary'!D10</f>
        <v>Sachiko Risseeuw</v>
      </c>
      <c r="H12" s="2" t="str">
        <f>'Girls Summary'!E10</f>
        <v>PLK</v>
      </c>
      <c r="I12" s="92">
        <f>'Girls Summary'!C10</f>
        <v>0.00075625</v>
      </c>
    </row>
    <row r="13" spans="1:9" ht="12.75">
      <c r="A13" s="59">
        <v>2</v>
      </c>
      <c r="B13" t="str">
        <f>'Girls Summary'!G10</f>
        <v>Shelby Selland</v>
      </c>
      <c r="C13" s="2" t="str">
        <f>'Girls Summary'!H10</f>
        <v>MV</v>
      </c>
      <c r="D13" s="62">
        <f>'Girls Summary'!F9</f>
        <v>55.84</v>
      </c>
      <c r="E13" s="1" t="s">
        <v>35</v>
      </c>
      <c r="F13" s="59">
        <v>2</v>
      </c>
      <c r="G13" t="str">
        <f>'Girls Summary'!G10</f>
        <v>Shelby Selland</v>
      </c>
      <c r="H13" s="2" t="str">
        <f>'Girls Summary'!H10</f>
        <v>MV</v>
      </c>
      <c r="I13" s="92">
        <f>'Girls Summary'!F10</f>
        <v>0.0007686342592592593</v>
      </c>
    </row>
    <row r="14" spans="1:9" ht="12.75">
      <c r="A14" s="59">
        <v>3</v>
      </c>
      <c r="B14" t="str">
        <f>'Girls Summary'!J10</f>
        <v>Makayla Weiss</v>
      </c>
      <c r="C14" s="2" t="str">
        <f>'Girls Summary'!K10</f>
        <v>MV</v>
      </c>
      <c r="D14" s="62">
        <f>'Girls Summary'!I9</f>
        <v>57.32</v>
      </c>
      <c r="E14" s="1" t="s">
        <v>35</v>
      </c>
      <c r="F14" s="59">
        <v>3</v>
      </c>
      <c r="G14" t="str">
        <f>'Girls Summary'!J10</f>
        <v>Makayla Weiss</v>
      </c>
      <c r="H14" s="2" t="str">
        <f>'Girls Summary'!K10</f>
        <v>MV</v>
      </c>
      <c r="I14" s="92">
        <f>'Girls Summary'!I10</f>
        <v>0.0007704861111111111</v>
      </c>
    </row>
    <row r="15" spans="1:9" ht="12.75">
      <c r="A15" s="59">
        <v>4</v>
      </c>
      <c r="B15" t="str">
        <f>'Girls Summary'!M10</f>
        <v>Alyson Stahl</v>
      </c>
      <c r="C15" s="2" t="str">
        <f>'Girls Summary'!N10</f>
        <v>MV</v>
      </c>
      <c r="D15" s="62">
        <f>'Girls Summary'!L9</f>
        <v>0.0007067129629629629</v>
      </c>
      <c r="E15" s="1" t="s">
        <v>35</v>
      </c>
      <c r="F15" s="59">
        <v>4</v>
      </c>
      <c r="G15" t="str">
        <f>'Girls Summary'!M10</f>
        <v>Alyson Stahl</v>
      </c>
      <c r="H15" s="2" t="str">
        <f>'Girls Summary'!N10</f>
        <v>MV</v>
      </c>
      <c r="I15" s="92">
        <f>'Girls Summary'!L10</f>
        <v>0.0007765046296296297</v>
      </c>
    </row>
    <row r="16" spans="1:9" ht="12.75">
      <c r="A16" s="59">
        <v>5</v>
      </c>
      <c r="B16" t="str">
        <f>'Girls Summary'!P10</f>
        <v>Lindsey Mettler</v>
      </c>
      <c r="C16" s="2" t="str">
        <f>'Girls Summary'!Q10</f>
        <v>WS</v>
      </c>
      <c r="D16" s="62">
        <f>'Girls Summary'!O9</f>
        <v>0.0007150462962962964</v>
      </c>
      <c r="E16" s="1" t="s">
        <v>35</v>
      </c>
      <c r="F16" s="59">
        <v>5</v>
      </c>
      <c r="G16" t="str">
        <f>'Girls Summary'!P10</f>
        <v>Lindsey Mettler</v>
      </c>
      <c r="H16" s="2" t="str">
        <f>'Girls Summary'!Q10</f>
        <v>WS</v>
      </c>
      <c r="I16" s="92">
        <f>'Girls Summary'!O10</f>
        <v>0.0007781250000000001</v>
      </c>
    </row>
    <row r="17" spans="1:9" ht="12.75">
      <c r="A17" s="59">
        <v>6</v>
      </c>
      <c r="B17" t="str">
        <f>'Girls Summary'!S10</f>
        <v>Melinda Hill</v>
      </c>
      <c r="C17" s="2" t="str">
        <f>'Girls Summary'!T10</f>
        <v>PLK</v>
      </c>
      <c r="D17" s="94">
        <f>'Girls Summary'!R9</f>
        <v>0</v>
      </c>
      <c r="E17" s="1" t="s">
        <v>35</v>
      </c>
      <c r="F17" s="59">
        <v>6</v>
      </c>
      <c r="G17" t="str">
        <f>'Girls Summary'!S10</f>
        <v>Melinda Hill</v>
      </c>
      <c r="H17" s="2" t="str">
        <f>'Girls Summary'!T10</f>
        <v>PLK</v>
      </c>
      <c r="I17" s="92">
        <f>'Girls Summary'!R10</f>
        <v>0.0008082175925925926</v>
      </c>
    </row>
    <row r="18" spans="1:6" ht="12.75">
      <c r="A18" s="59"/>
      <c r="E18" s="1"/>
      <c r="F18" s="59"/>
    </row>
    <row r="19" spans="1:9" ht="38.25">
      <c r="A19" s="2" t="s">
        <v>34</v>
      </c>
      <c r="B19" t="s">
        <v>14</v>
      </c>
      <c r="C19" s="2" t="s">
        <v>15</v>
      </c>
      <c r="D19" s="61" t="s">
        <v>12</v>
      </c>
      <c r="E19" s="1" t="s">
        <v>35</v>
      </c>
      <c r="F19" s="2" t="s">
        <v>34</v>
      </c>
      <c r="G19" t="s">
        <v>14</v>
      </c>
      <c r="H19" s="2" t="s">
        <v>15</v>
      </c>
      <c r="I19" s="61" t="s">
        <v>12</v>
      </c>
    </row>
    <row r="20" spans="1:7" ht="12.75">
      <c r="A20" s="2" t="s">
        <v>0</v>
      </c>
      <c r="B20" s="58" t="s">
        <v>58</v>
      </c>
      <c r="E20" s="1" t="s">
        <v>35</v>
      </c>
      <c r="F20" s="2" t="s">
        <v>0</v>
      </c>
      <c r="G20" s="58" t="s">
        <v>67</v>
      </c>
    </row>
    <row r="21" spans="1:9" ht="12.75">
      <c r="A21" s="59">
        <v>1</v>
      </c>
      <c r="B21" t="str">
        <f>'Girls Summary'!D4</f>
        <v>Jackie Dethlefsen</v>
      </c>
      <c r="C21" s="2" t="str">
        <f>'Girls Summary'!E4</f>
        <v>CST</v>
      </c>
      <c r="D21" s="2">
        <f>'Girls Summary'!C4</f>
        <v>17.6</v>
      </c>
      <c r="E21" s="1" t="s">
        <v>35</v>
      </c>
      <c r="F21" s="59">
        <v>1</v>
      </c>
      <c r="G21" t="str">
        <f>'Girls Summary'!D11</f>
        <v>Brittany Piper</v>
      </c>
      <c r="H21" s="2" t="str">
        <f>'Girls Summary'!E11</f>
        <v>MV</v>
      </c>
      <c r="I21" s="2">
        <f>'Girls Summary'!C11</f>
        <v>51.2</v>
      </c>
    </row>
    <row r="22" spans="1:9" ht="12.75">
      <c r="A22" s="59">
        <v>2</v>
      </c>
      <c r="B22" t="str">
        <f>'Girls Summary'!G4</f>
        <v>Cassidy Musick</v>
      </c>
      <c r="C22" s="2" t="str">
        <f>'Girls Summary'!H4</f>
        <v>WS</v>
      </c>
      <c r="D22" s="2">
        <f>'Girls Summary'!F4</f>
        <v>18.85</v>
      </c>
      <c r="E22" s="1" t="s">
        <v>35</v>
      </c>
      <c r="F22" s="59">
        <v>2</v>
      </c>
      <c r="G22" t="str">
        <f>'Girls Summary'!G11</f>
        <v>Marlina Wisdom</v>
      </c>
      <c r="H22" s="2" t="str">
        <f>'Girls Summary'!H11</f>
        <v>CST</v>
      </c>
      <c r="I22" s="2">
        <f>'Girls Summary'!F11</f>
        <v>51.61</v>
      </c>
    </row>
    <row r="23" spans="1:9" ht="12.75">
      <c r="A23" s="59">
        <v>3</v>
      </c>
      <c r="B23" t="str">
        <f>'Girls Summary'!J4</f>
        <v>Cenzie Martin</v>
      </c>
      <c r="C23" s="2" t="str">
        <f>'Girls Summary'!K4</f>
        <v>MV</v>
      </c>
      <c r="D23" s="2">
        <f>'Girls Summary'!I4</f>
        <v>19.01</v>
      </c>
      <c r="E23" s="1" t="s">
        <v>35</v>
      </c>
      <c r="F23" s="59">
        <v>3</v>
      </c>
      <c r="G23" t="str">
        <f>'Girls Summary'!J11</f>
        <v>Cassidy Musick</v>
      </c>
      <c r="H23" s="2" t="str">
        <f>'Girls Summary'!K11</f>
        <v>WS</v>
      </c>
      <c r="I23" s="2">
        <f>'Girls Summary'!I11</f>
        <v>54.9</v>
      </c>
    </row>
    <row r="24" spans="1:9" ht="12.75">
      <c r="A24" s="59">
        <v>4</v>
      </c>
      <c r="B24">
        <f>'Girls Summary'!M4</f>
        <v>0</v>
      </c>
      <c r="C24" s="2">
        <f>'Girls Summary'!N4</f>
        <v>0</v>
      </c>
      <c r="D24" s="2">
        <f>'Girls Summary'!L4</f>
        <v>0</v>
      </c>
      <c r="E24" s="1" t="s">
        <v>35</v>
      </c>
      <c r="F24" s="59">
        <v>4</v>
      </c>
      <c r="G24" t="str">
        <f>'Girls Summary'!M11</f>
        <v>Jordan Achterberg</v>
      </c>
      <c r="H24" s="2" t="str">
        <f>'Girls Summary'!N11</f>
        <v>PLK</v>
      </c>
      <c r="I24" s="2">
        <f>'Girls Summary'!L11</f>
        <v>55.48</v>
      </c>
    </row>
    <row r="25" spans="1:9" ht="12.75">
      <c r="A25" s="59">
        <v>5</v>
      </c>
      <c r="B25">
        <f>'Girls Summary'!P4</f>
        <v>0</v>
      </c>
      <c r="C25" s="2">
        <f>'Girls Summary'!Q4</f>
        <v>0</v>
      </c>
      <c r="D25" s="2">
        <f>'Girls Summary'!O4</f>
        <v>0</v>
      </c>
      <c r="E25" s="1" t="s">
        <v>35</v>
      </c>
      <c r="F25" s="59">
        <v>5</v>
      </c>
      <c r="G25" t="str">
        <f>'Girls Summary'!P11</f>
        <v>Nicole Carda</v>
      </c>
      <c r="H25" s="2" t="str">
        <f>'Girls Summary'!Q11</f>
        <v>WN</v>
      </c>
      <c r="I25" s="2">
        <f>'Girls Summary'!O11</f>
        <v>0.0007204861111111111</v>
      </c>
    </row>
    <row r="26" spans="1:9" ht="12.75">
      <c r="A26" s="59">
        <v>6</v>
      </c>
      <c r="B26">
        <f>'Girls Summary'!S4</f>
        <v>0</v>
      </c>
      <c r="C26" s="2">
        <f>'Girls Summary'!T4</f>
        <v>0</v>
      </c>
      <c r="D26" s="2">
        <f>'Girls Summary'!R4</f>
        <v>0</v>
      </c>
      <c r="E26" s="1" t="s">
        <v>35</v>
      </c>
      <c r="F26" s="59">
        <v>6</v>
      </c>
      <c r="G26" t="str">
        <f>'Girls Summary'!S11</f>
        <v>Allison Reuland</v>
      </c>
      <c r="H26" s="2" t="str">
        <f>'Girls Summary'!T11</f>
        <v>KWL</v>
      </c>
      <c r="I26" s="2">
        <f>'Girls Summary'!R11</f>
        <v>0.000739699074074074</v>
      </c>
    </row>
    <row r="27" spans="1:6" ht="12.75">
      <c r="A27" s="59"/>
      <c r="E27" s="1"/>
      <c r="F27" s="59"/>
    </row>
    <row r="28" spans="1:9" ht="38.25">
      <c r="A28" s="2" t="s">
        <v>34</v>
      </c>
      <c r="B28" t="s">
        <v>14</v>
      </c>
      <c r="C28" s="2" t="s">
        <v>15</v>
      </c>
      <c r="D28" s="61" t="s">
        <v>12</v>
      </c>
      <c r="E28" s="1" t="s">
        <v>35</v>
      </c>
      <c r="F28" s="2" t="s">
        <v>34</v>
      </c>
      <c r="G28" t="s">
        <v>14</v>
      </c>
      <c r="H28" s="2" t="s">
        <v>15</v>
      </c>
      <c r="I28" s="61" t="s">
        <v>12</v>
      </c>
    </row>
    <row r="29" spans="1:7" ht="12.75">
      <c r="A29" s="2" t="s">
        <v>0</v>
      </c>
      <c r="B29" s="58" t="s">
        <v>59</v>
      </c>
      <c r="E29" s="1" t="s">
        <v>35</v>
      </c>
      <c r="F29" s="2" t="s">
        <v>0</v>
      </c>
      <c r="G29" s="58" t="s">
        <v>68</v>
      </c>
    </row>
    <row r="30" spans="1:9" ht="12.75">
      <c r="A30" s="59">
        <v>1</v>
      </c>
      <c r="B30" t="str">
        <f>'Girls Summary'!D6</f>
        <v>Emily Vanroekel</v>
      </c>
      <c r="C30" s="2" t="str">
        <f>'Girls Summary'!E6</f>
        <v>CST</v>
      </c>
      <c r="D30" s="2">
        <f>'Girls Summary'!C6</f>
        <v>13.12</v>
      </c>
      <c r="E30" s="1" t="s">
        <v>35</v>
      </c>
      <c r="F30" s="59">
        <v>1</v>
      </c>
      <c r="G30" t="str">
        <f>'Girls Summary'!D12</f>
        <v>Mettler,Tebay,Tebay,Kraft</v>
      </c>
      <c r="H30" s="2" t="str">
        <f>'Girls Summary'!E12</f>
        <v>WS</v>
      </c>
      <c r="I30" s="92">
        <f>'Girls Summary'!C12</f>
        <v>0.0034364583333333335</v>
      </c>
    </row>
    <row r="31" spans="1:9" ht="12.75">
      <c r="A31" s="59">
        <v>2</v>
      </c>
      <c r="B31" t="str">
        <f>'Girls Summary'!G6</f>
        <v>Brianna Kuyper</v>
      </c>
      <c r="C31" s="2" t="str">
        <f>'Girls Summary'!H6</f>
        <v>CST</v>
      </c>
      <c r="D31" s="2">
        <f>'Girls Summary'!F6</f>
        <v>0.5625</v>
      </c>
      <c r="E31" s="1" t="s">
        <v>35</v>
      </c>
      <c r="F31" s="59">
        <v>2</v>
      </c>
      <c r="G31" t="str">
        <f>'Girls Summary'!G12</f>
        <v>Suelflow,Beckman,Krueger,Hauge</v>
      </c>
      <c r="H31" s="2" t="str">
        <f>'Girls Summary'!H12</f>
        <v>KWL</v>
      </c>
      <c r="I31" s="92">
        <f>'Girls Summary'!F12</f>
        <v>0.00347349537037037</v>
      </c>
    </row>
    <row r="32" spans="1:9" ht="12.75">
      <c r="A32" s="59">
        <v>3</v>
      </c>
      <c r="B32" t="str">
        <f>'Girls Summary'!J6</f>
        <v>Sachiko Risseeuw</v>
      </c>
      <c r="C32" s="2" t="str">
        <f>'Girls Summary'!K6</f>
        <v>PLK</v>
      </c>
      <c r="D32" s="2">
        <f>'Girls Summary'!I6</f>
        <v>0.5645833333333333</v>
      </c>
      <c r="E32" s="1" t="s">
        <v>35</v>
      </c>
      <c r="F32" s="59">
        <v>3</v>
      </c>
      <c r="G32" t="str">
        <f>'Girls Summary'!J12</f>
        <v>Bialas,Wiezcorek,Selland,Feterl</v>
      </c>
      <c r="H32" s="2" t="str">
        <f>'Girls Summary'!K12</f>
        <v>MV</v>
      </c>
      <c r="I32" s="92">
        <f>'Girls Summary'!I12</f>
        <v>0.003570833333333334</v>
      </c>
    </row>
    <row r="33" spans="1:9" ht="12.75">
      <c r="A33" s="59">
        <v>4</v>
      </c>
      <c r="B33" t="str">
        <f>'Girls Summary'!M6</f>
        <v>Megan Wieczorek</v>
      </c>
      <c r="C33" s="2" t="str">
        <f>'Girls Summary'!N6</f>
        <v>MV</v>
      </c>
      <c r="D33" s="2">
        <f>'Girls Summary'!L6</f>
        <v>13.84</v>
      </c>
      <c r="E33" s="1" t="s">
        <v>35</v>
      </c>
      <c r="F33" s="59">
        <v>4</v>
      </c>
      <c r="G33" t="str">
        <f>'Girls Summary'!M12</f>
        <v>Moser,Lauck,Moke,Tasted</v>
      </c>
      <c r="H33" s="2" t="str">
        <f>'Girls Summary'!N12</f>
        <v>CST</v>
      </c>
      <c r="I33" s="92">
        <f>'Girls Summary'!L12</f>
        <v>0.003658796296296296</v>
      </c>
    </row>
    <row r="34" spans="1:9" ht="12.75">
      <c r="A34" s="59">
        <v>5</v>
      </c>
      <c r="B34" t="str">
        <f>'Girls Summary'!P6</f>
        <v>Melinda Hill</v>
      </c>
      <c r="C34" s="2" t="str">
        <f>'Girls Summary'!Q6</f>
        <v>PLK</v>
      </c>
      <c r="D34" s="2">
        <f>'Girls Summary'!O6</f>
        <v>13.91</v>
      </c>
      <c r="E34" s="1" t="s">
        <v>35</v>
      </c>
      <c r="F34" s="59">
        <v>5</v>
      </c>
      <c r="G34">
        <f>'Girls Summary'!P12</f>
        <v>0</v>
      </c>
      <c r="H34" s="2">
        <f>'Girls Summary'!Q12</f>
        <v>0</v>
      </c>
      <c r="I34" s="92">
        <f>'Girls Summary'!O12</f>
        <v>0</v>
      </c>
    </row>
    <row r="35" spans="1:9" ht="12.75">
      <c r="A35" s="59">
        <v>6</v>
      </c>
      <c r="B35" t="str">
        <f>'Girls Summary'!S6</f>
        <v>Melanie Suelflow</v>
      </c>
      <c r="C35" s="2" t="str">
        <f>'Girls Summary'!T6</f>
        <v>KWL</v>
      </c>
      <c r="D35" s="2">
        <f>'Girls Summary'!R6</f>
        <v>14.18</v>
      </c>
      <c r="E35" s="1" t="s">
        <v>35</v>
      </c>
      <c r="F35" s="59">
        <v>6</v>
      </c>
      <c r="G35">
        <f>'Girls Summary'!S12</f>
        <v>0</v>
      </c>
      <c r="H35" s="2">
        <f>'Girls Summary'!T12</f>
        <v>0</v>
      </c>
      <c r="I35" s="92">
        <f>'Girls Summary'!R12</f>
        <v>0</v>
      </c>
    </row>
    <row r="36" spans="1:6" ht="12.75">
      <c r="A36" s="59"/>
      <c r="E36" s="1"/>
      <c r="F36" s="59"/>
    </row>
    <row r="37" spans="1:9" ht="38.25">
      <c r="A37" s="2" t="s">
        <v>34</v>
      </c>
      <c r="B37" t="s">
        <v>14</v>
      </c>
      <c r="C37" s="2" t="s">
        <v>15</v>
      </c>
      <c r="D37" s="61" t="s">
        <v>12</v>
      </c>
      <c r="E37" s="1" t="s">
        <v>35</v>
      </c>
      <c r="F37" s="2" t="s">
        <v>34</v>
      </c>
      <c r="G37" t="s">
        <v>14</v>
      </c>
      <c r="H37" s="2" t="s">
        <v>15</v>
      </c>
      <c r="I37" s="61" t="s">
        <v>12</v>
      </c>
    </row>
    <row r="38" spans="1:7" ht="12.75">
      <c r="A38" s="2" t="s">
        <v>0</v>
      </c>
      <c r="B38" s="58" t="s">
        <v>60</v>
      </c>
      <c r="E38" s="1" t="s">
        <v>35</v>
      </c>
      <c r="F38" s="2" t="s">
        <v>0</v>
      </c>
      <c r="G38" s="58" t="s">
        <v>69</v>
      </c>
    </row>
    <row r="39" spans="1:9" ht="12.75">
      <c r="A39" s="59">
        <v>1</v>
      </c>
      <c r="B39" t="str">
        <f>'Girls Summary'!D7</f>
        <v>Wisdom,Kuyper,Kuyper,Vanroekel</v>
      </c>
      <c r="C39" s="2" t="str">
        <f>'Girls Summary'!E7</f>
        <v>CST</v>
      </c>
      <c r="D39" s="94">
        <f>'Girls Summary'!C7</f>
        <v>0.0013226851851851852</v>
      </c>
      <c r="E39" s="1" t="s">
        <v>35</v>
      </c>
      <c r="F39" s="59">
        <v>1</v>
      </c>
      <c r="G39" t="str">
        <f>'Girls Summary'!D13</f>
        <v>Whitney Kuyper</v>
      </c>
      <c r="H39" s="2" t="str">
        <f>'Girls Summary'!E13</f>
        <v>CST</v>
      </c>
      <c r="I39" s="92">
        <f>'Girls Summary'!C13</f>
        <v>0.001854861111111111</v>
      </c>
    </row>
    <row r="40" spans="1:9" ht="12.75">
      <c r="A40" s="59">
        <v>2</v>
      </c>
      <c r="B40" t="str">
        <f>'Girls Summary'!G7</f>
        <v>Suelflow,Gould,Haines,Beckmann</v>
      </c>
      <c r="C40" s="2" t="str">
        <f>'Girls Summary'!H7</f>
        <v>KWL</v>
      </c>
      <c r="D40" s="92">
        <f>'Girls Summary'!F7</f>
        <v>0.0014245370370370373</v>
      </c>
      <c r="E40" s="1" t="s">
        <v>35</v>
      </c>
      <c r="F40" s="59">
        <v>2</v>
      </c>
      <c r="G40" t="str">
        <f>'Girls Summary'!G13</f>
        <v>Lindsay Dubbelde</v>
      </c>
      <c r="H40" s="2" t="str">
        <f>'Girls Summary'!H13</f>
        <v>CST</v>
      </c>
      <c r="I40" s="92">
        <f>'Girls Summary'!F13</f>
        <v>0.0020613425925925925</v>
      </c>
    </row>
    <row r="41" spans="1:9" ht="12.75">
      <c r="A41" s="59">
        <v>3</v>
      </c>
      <c r="B41" t="str">
        <f>'Girls Summary'!J7</f>
        <v>Bialas,Hinker,McGhee,Martin</v>
      </c>
      <c r="C41" s="2" t="str">
        <f>'Girls Summary'!K7</f>
        <v>MV</v>
      </c>
      <c r="D41" s="92">
        <f>'Girls Summary'!I7</f>
        <v>0.001444560185185185</v>
      </c>
      <c r="E41" s="1" t="s">
        <v>35</v>
      </c>
      <c r="F41" s="59">
        <v>3</v>
      </c>
      <c r="G41" t="str">
        <f>'Girls Summary'!J13</f>
        <v>Payleen O'Day</v>
      </c>
      <c r="H41" s="2" t="str">
        <f>'Girls Summary'!K13</f>
        <v>PLK</v>
      </c>
      <c r="I41" s="92">
        <f>'Girls Summary'!I13</f>
        <v>0.002121412037037037</v>
      </c>
    </row>
    <row r="42" spans="1:9" ht="12.75">
      <c r="A42" s="59">
        <v>4</v>
      </c>
      <c r="B42" t="str">
        <f>'Girls Summary'!M7</f>
        <v>Sandmann,Olinger,Teveldal,Tebay</v>
      </c>
      <c r="C42" s="2" t="str">
        <f>'Girls Summary'!N7</f>
        <v>WS</v>
      </c>
      <c r="D42" s="92">
        <f>'Girls Summary'!L7</f>
        <v>0.0014863425925925927</v>
      </c>
      <c r="E42" s="1" t="s">
        <v>35</v>
      </c>
      <c r="F42" s="59">
        <v>4</v>
      </c>
      <c r="G42" t="str">
        <f>'Girls Summary'!M13</f>
        <v>Ariel Gould</v>
      </c>
      <c r="H42" s="2" t="str">
        <f>'Girls Summary'!N13</f>
        <v>KWL</v>
      </c>
      <c r="I42" s="92">
        <f>'Girls Summary'!L13</f>
        <v>0.0022162037037037033</v>
      </c>
    </row>
    <row r="43" spans="1:9" ht="12.75">
      <c r="A43" s="59">
        <v>5</v>
      </c>
      <c r="B43">
        <f>'Girls Summary'!P7</f>
        <v>0</v>
      </c>
      <c r="C43" s="2">
        <f>'Girls Summary'!Q7</f>
        <v>0</v>
      </c>
      <c r="D43" s="92">
        <f>'Girls Summary'!O7</f>
        <v>0</v>
      </c>
      <c r="E43" s="1" t="s">
        <v>35</v>
      </c>
      <c r="F43" s="59">
        <v>5</v>
      </c>
      <c r="G43" t="str">
        <f>'Girls Summary'!P13</f>
        <v>Jordan Achterberg</v>
      </c>
      <c r="H43" s="2" t="str">
        <f>'Girls Summary'!Q13</f>
        <v>PLK</v>
      </c>
      <c r="I43" s="92">
        <f>'Girls Summary'!O13</f>
        <v>0.0022314814814814814</v>
      </c>
    </row>
    <row r="44" spans="1:9" ht="12.75">
      <c r="A44" s="59">
        <v>6</v>
      </c>
      <c r="B44">
        <f>'Girls Summary'!S7</f>
        <v>0</v>
      </c>
      <c r="C44" s="2">
        <f>'Girls Summary'!T7</f>
        <v>0</v>
      </c>
      <c r="D44" s="92">
        <f>'Girls Summary'!R7</f>
        <v>0</v>
      </c>
      <c r="E44" s="1" t="s">
        <v>35</v>
      </c>
      <c r="F44" s="59">
        <v>6</v>
      </c>
      <c r="G44" t="str">
        <f>'Girls Summary'!S13</f>
        <v>Mickayla Twedt</v>
      </c>
      <c r="H44" s="2" t="str">
        <f>'Girls Summary'!T13</f>
        <v>WN</v>
      </c>
      <c r="I44" s="92">
        <f>'Girls Summary'!R13</f>
        <v>0.0022542824074074075</v>
      </c>
    </row>
    <row r="45" ht="12.75">
      <c r="E45" s="1" t="s">
        <v>35</v>
      </c>
    </row>
    <row r="46" spans="1:9" ht="38.25">
      <c r="A46" s="2" t="s">
        <v>34</v>
      </c>
      <c r="B46" t="s">
        <v>14</v>
      </c>
      <c r="C46" s="2" t="s">
        <v>15</v>
      </c>
      <c r="D46" s="61" t="s">
        <v>12</v>
      </c>
      <c r="E46" s="1" t="s">
        <v>35</v>
      </c>
      <c r="F46" s="2" t="s">
        <v>34</v>
      </c>
      <c r="G46" t="s">
        <v>14</v>
      </c>
      <c r="H46" s="2" t="s">
        <v>15</v>
      </c>
      <c r="I46" s="61" t="s">
        <v>12</v>
      </c>
    </row>
    <row r="47" spans="1:7" ht="12.75">
      <c r="A47" s="2" t="s">
        <v>0</v>
      </c>
      <c r="B47" s="58" t="s">
        <v>61</v>
      </c>
      <c r="E47" s="1" t="s">
        <v>35</v>
      </c>
      <c r="F47" s="2" t="s">
        <v>0</v>
      </c>
      <c r="G47" s="58" t="s">
        <v>70</v>
      </c>
    </row>
    <row r="48" spans="1:9" ht="12.75">
      <c r="A48" s="59">
        <v>1</v>
      </c>
      <c r="B48" t="str">
        <f>'Girls Summary'!D14</f>
        <v>Sachiko Risseeuw</v>
      </c>
      <c r="C48" s="2" t="str">
        <f>'Girls Summary'!E14</f>
        <v>PLK</v>
      </c>
      <c r="D48" s="2">
        <f>'Girls Summary'!C14</f>
        <v>28.01</v>
      </c>
      <c r="E48" s="1" t="s">
        <v>35</v>
      </c>
      <c r="F48" s="59">
        <v>1</v>
      </c>
      <c r="G48" t="str">
        <f>'Girls Summary'!D21</f>
        <v>Maria Nightingale</v>
      </c>
      <c r="H48" s="2" t="str">
        <f>'Girls Summary'!E21</f>
        <v>KWL</v>
      </c>
      <c r="I48" s="62" t="str">
        <f>'Girls Summary'!C21</f>
        <v>110'7"</v>
      </c>
    </row>
    <row r="49" spans="1:9" ht="12.75">
      <c r="A49" s="59">
        <v>2</v>
      </c>
      <c r="B49" t="str">
        <f>'Girls Summary'!G14</f>
        <v>Brianna Kuyper</v>
      </c>
      <c r="C49" s="2" t="str">
        <f>'Girls Summary'!H14</f>
        <v>CST</v>
      </c>
      <c r="D49" s="2">
        <f>'Girls Summary'!F14</f>
        <v>28.28</v>
      </c>
      <c r="E49" s="1" t="s">
        <v>35</v>
      </c>
      <c r="F49" s="59">
        <v>2</v>
      </c>
      <c r="G49" t="str">
        <f>'Girls Summary'!G21</f>
        <v>Kaya Prien</v>
      </c>
      <c r="H49" s="2" t="str">
        <f>'Girls Summary'!H21</f>
        <v>CST</v>
      </c>
      <c r="I49" s="2" t="str">
        <f>'Girls Summary'!F21</f>
        <v>98'3 1/2"</v>
      </c>
    </row>
    <row r="50" spans="1:9" ht="12.75">
      <c r="A50" s="59">
        <v>3</v>
      </c>
      <c r="B50" t="str">
        <f>'Girls Summary'!J14</f>
        <v>Morgan Tebay</v>
      </c>
      <c r="C50" s="2" t="str">
        <f>'Girls Summary'!K14</f>
        <v>WS</v>
      </c>
      <c r="D50" s="2">
        <f>'Girls Summary'!I14</f>
        <v>28.52</v>
      </c>
      <c r="E50" s="1" t="s">
        <v>35</v>
      </c>
      <c r="F50" s="59">
        <v>3</v>
      </c>
      <c r="G50" t="str">
        <f>'Girls Summary'!J21</f>
        <v>Ali Haines</v>
      </c>
      <c r="H50" s="2" t="str">
        <f>'Girls Summary'!K21</f>
        <v>KWL</v>
      </c>
      <c r="I50" s="2" t="str">
        <f>'Girls Summary'!I21</f>
        <v>87'3"</v>
      </c>
    </row>
    <row r="51" spans="1:9" ht="12.75">
      <c r="A51" s="59">
        <v>4</v>
      </c>
      <c r="B51" t="str">
        <f>'Girls Summary'!M14</f>
        <v>Mikayla Weiss</v>
      </c>
      <c r="C51" s="2" t="str">
        <f>'Girls Summary'!N14</f>
        <v>MV</v>
      </c>
      <c r="D51" s="2">
        <f>'Girls Summary'!L14</f>
        <v>28.84</v>
      </c>
      <c r="E51" s="1" t="s">
        <v>35</v>
      </c>
      <c r="F51" s="59">
        <v>4</v>
      </c>
      <c r="G51" t="str">
        <f>'Girls Summary'!M21</f>
        <v>Rose Konechne</v>
      </c>
      <c r="H51" s="2" t="str">
        <f>'Girls Summary'!N21</f>
        <v>KWL</v>
      </c>
      <c r="I51" s="2" t="str">
        <f>'Girls Summary'!L21</f>
        <v>87'3"</v>
      </c>
    </row>
    <row r="52" spans="1:9" ht="12.75">
      <c r="A52" s="59">
        <v>5</v>
      </c>
      <c r="B52" t="str">
        <f>'Girls Summary'!P14</f>
        <v>Megan Wieczorek</v>
      </c>
      <c r="C52" s="2" t="str">
        <f>'Girls Summary'!Q14</f>
        <v>MV</v>
      </c>
      <c r="D52" s="2">
        <f>'Girls Summary'!O14</f>
        <v>29.24</v>
      </c>
      <c r="E52" s="1" t="s">
        <v>35</v>
      </c>
      <c r="F52" s="59">
        <v>5</v>
      </c>
      <c r="G52" t="str">
        <f>'Girls Summary'!P21</f>
        <v>Kalla Savage</v>
      </c>
      <c r="H52" s="2" t="str">
        <f>'Girls Summary'!Q21</f>
        <v>CST</v>
      </c>
      <c r="I52" s="2" t="str">
        <f>'Girls Summary'!O21</f>
        <v>84'6"</v>
      </c>
    </row>
    <row r="53" spans="1:9" ht="12.75">
      <c r="A53" s="59">
        <v>6</v>
      </c>
      <c r="B53" t="str">
        <f>'Girls Summary'!S14</f>
        <v>Shyanne Kopfmann</v>
      </c>
      <c r="C53" s="2" t="str">
        <f>'Girls Summary'!T14</f>
        <v>WS</v>
      </c>
      <c r="D53" s="2">
        <f>'Girls Summary'!R14</f>
        <v>29.33</v>
      </c>
      <c r="E53" s="1" t="s">
        <v>35</v>
      </c>
      <c r="F53" s="59">
        <v>6</v>
      </c>
      <c r="G53" t="str">
        <f>'Girls Summary'!S21</f>
        <v>Rani VanGorp</v>
      </c>
      <c r="H53" s="2" t="str">
        <f>'Girls Summary'!T21</f>
        <v>CST</v>
      </c>
      <c r="I53" s="2" t="str">
        <f>'Girls Summary'!R21</f>
        <v>79'8"</v>
      </c>
    </row>
    <row r="54" spans="1:6" ht="12.75">
      <c r="A54" s="59"/>
      <c r="E54" s="1"/>
      <c r="F54" s="59"/>
    </row>
    <row r="55" spans="1:9" ht="38.25">
      <c r="A55" s="2" t="s">
        <v>34</v>
      </c>
      <c r="B55" t="s">
        <v>14</v>
      </c>
      <c r="C55" s="2" t="s">
        <v>15</v>
      </c>
      <c r="D55" s="61" t="s">
        <v>12</v>
      </c>
      <c r="E55" s="1" t="s">
        <v>35</v>
      </c>
      <c r="F55" s="2" t="s">
        <v>34</v>
      </c>
      <c r="G55" t="s">
        <v>14</v>
      </c>
      <c r="H55" s="2" t="s">
        <v>15</v>
      </c>
      <c r="I55" s="61" t="s">
        <v>12</v>
      </c>
    </row>
    <row r="56" spans="1:7" ht="12.75">
      <c r="A56" s="2" t="s">
        <v>0</v>
      </c>
      <c r="B56" s="58" t="s">
        <v>62</v>
      </c>
      <c r="E56" s="1" t="s">
        <v>35</v>
      </c>
      <c r="F56" s="2" t="s">
        <v>0</v>
      </c>
      <c r="G56" s="58" t="s">
        <v>71</v>
      </c>
    </row>
    <row r="57" spans="1:9" ht="12.75">
      <c r="A57" s="59">
        <v>1</v>
      </c>
      <c r="B57" t="str">
        <f>'Girls Summary'!D15</f>
        <v>Mindy Kraft</v>
      </c>
      <c r="C57" s="2" t="str">
        <f>'Girls Summary'!E15</f>
        <v>WS</v>
      </c>
      <c r="D57" s="92">
        <f>'Girls Summary'!C15</f>
        <v>0.008902893518518518</v>
      </c>
      <c r="E57" s="1" t="s">
        <v>35</v>
      </c>
      <c r="F57" s="59">
        <v>1</v>
      </c>
      <c r="G57" t="str">
        <f>'Girls Summary'!D18</f>
        <v>Ali Haines</v>
      </c>
      <c r="H57" s="2" t="str">
        <f>'Girls Summary'!E18</f>
        <v>KWL</v>
      </c>
      <c r="I57" s="62" t="str">
        <f>'Girls Summary'!C18</f>
        <v>15'10 1/2"</v>
      </c>
    </row>
    <row r="58" spans="1:9" ht="12.75">
      <c r="A58" s="59">
        <v>2</v>
      </c>
      <c r="B58" t="str">
        <f>'Girls Summary'!G15</f>
        <v>Lucy Moore</v>
      </c>
      <c r="C58" s="2" t="str">
        <f>'Girls Summary'!H15</f>
        <v>PLK</v>
      </c>
      <c r="D58" s="92">
        <f>'Girls Summary'!F15</f>
        <v>0.01029699074074074</v>
      </c>
      <c r="E58" s="1" t="s">
        <v>35</v>
      </c>
      <c r="F58" s="59">
        <v>2</v>
      </c>
      <c r="G58" t="str">
        <f>'Girls Summary'!G18</f>
        <v>Cassidy Musick</v>
      </c>
      <c r="H58" s="2" t="str">
        <f>'Girls Summary'!H18</f>
        <v>WS</v>
      </c>
      <c r="I58" s="2" t="str">
        <f>'Girls Summary'!F18</f>
        <v>13'11"</v>
      </c>
    </row>
    <row r="59" spans="1:9" ht="12.75">
      <c r="A59" s="59">
        <v>3</v>
      </c>
      <c r="B59" t="str">
        <f>'Girls Summary'!J15</f>
        <v>Amy Woodruff</v>
      </c>
      <c r="C59" s="2" t="str">
        <f>'Girls Summary'!K15</f>
        <v>WS</v>
      </c>
      <c r="D59" s="92">
        <f>'Girls Summary'!I15</f>
        <v>0.011499652777777779</v>
      </c>
      <c r="E59" s="1" t="s">
        <v>35</v>
      </c>
      <c r="F59" s="59">
        <v>3</v>
      </c>
      <c r="G59" t="str">
        <f>'Girls Summary'!J18</f>
        <v>Stephanie Dewaard</v>
      </c>
      <c r="H59" s="2" t="str">
        <f>'Girls Summary'!K18</f>
        <v>CST</v>
      </c>
      <c r="I59" s="2" t="str">
        <f>'Girls Summary'!I18</f>
        <v>13'8"</v>
      </c>
    </row>
    <row r="60" spans="1:9" ht="12.75">
      <c r="A60" s="59">
        <v>4</v>
      </c>
      <c r="B60">
        <f>'Girls Summary'!M15</f>
        <v>0</v>
      </c>
      <c r="C60" s="2">
        <f>'Girls Summary'!N15</f>
        <v>0</v>
      </c>
      <c r="D60" s="92">
        <f>'Girls Summary'!L15</f>
        <v>0</v>
      </c>
      <c r="E60" s="1" t="s">
        <v>35</v>
      </c>
      <c r="F60" s="59">
        <v>4</v>
      </c>
      <c r="G60" t="str">
        <f>'Girls Summary'!M18</f>
        <v>Brittni Moke</v>
      </c>
      <c r="H60" s="2" t="str">
        <f>'Girls Summary'!N18</f>
        <v>CST</v>
      </c>
      <c r="I60" s="2" t="str">
        <f>'Girls Summary'!L18</f>
        <v>13'5"</v>
      </c>
    </row>
    <row r="61" spans="1:9" ht="12.75">
      <c r="A61" s="59">
        <v>5</v>
      </c>
      <c r="B61">
        <f>'Girls Summary'!P15</f>
        <v>0</v>
      </c>
      <c r="C61" s="2">
        <f>'Girls Summary'!Q15</f>
        <v>0</v>
      </c>
      <c r="D61" s="92">
        <f>'Girls Summary'!O15</f>
        <v>0</v>
      </c>
      <c r="E61" s="1" t="s">
        <v>35</v>
      </c>
      <c r="F61" s="59">
        <v>5</v>
      </c>
      <c r="G61" t="str">
        <f>'Girls Summary'!P18</f>
        <v>Ariel Gould</v>
      </c>
      <c r="H61" s="2" t="str">
        <f>'Girls Summary'!Q18</f>
        <v>KWL</v>
      </c>
      <c r="I61" s="2" t="str">
        <f>'Girls Summary'!O18</f>
        <v>13'4"</v>
      </c>
    </row>
    <row r="62" spans="1:9" ht="12.75">
      <c r="A62" s="59">
        <v>6</v>
      </c>
      <c r="B62">
        <f>'Girls Summary'!S15</f>
        <v>0</v>
      </c>
      <c r="C62" s="2">
        <f>'Girls Summary'!T15</f>
        <v>0</v>
      </c>
      <c r="D62" s="92">
        <f>'Girls Summary'!R15</f>
        <v>0</v>
      </c>
      <c r="E62" s="1" t="s">
        <v>35</v>
      </c>
      <c r="F62" s="59">
        <v>6</v>
      </c>
      <c r="G62" t="str">
        <f>'Girls Summary'!S18</f>
        <v>Clara Mueller</v>
      </c>
      <c r="H62" s="2" t="str">
        <f>'Girls Summary'!T18</f>
        <v>KWL</v>
      </c>
      <c r="I62" s="2" t="str">
        <f>'Girls Summary'!R18</f>
        <v>13'1"</v>
      </c>
    </row>
    <row r="63" spans="1:6" ht="12.75">
      <c r="A63" s="59"/>
      <c r="E63" s="1"/>
      <c r="F63" s="59"/>
    </row>
    <row r="64" spans="1:9" ht="38.25">
      <c r="A64" s="2" t="s">
        <v>34</v>
      </c>
      <c r="B64" t="s">
        <v>14</v>
      </c>
      <c r="C64" s="2" t="s">
        <v>15</v>
      </c>
      <c r="D64" s="61" t="s">
        <v>12</v>
      </c>
      <c r="E64" s="1" t="s">
        <v>35</v>
      </c>
      <c r="F64" s="2" t="s">
        <v>34</v>
      </c>
      <c r="G64" t="s">
        <v>14</v>
      </c>
      <c r="H64" s="2" t="s">
        <v>15</v>
      </c>
      <c r="I64" s="61" t="s">
        <v>12</v>
      </c>
    </row>
    <row r="65" spans="1:7" ht="12.75">
      <c r="A65" s="2" t="s">
        <v>0</v>
      </c>
      <c r="B65" s="58" t="s">
        <v>63</v>
      </c>
      <c r="E65" s="1" t="s">
        <v>35</v>
      </c>
      <c r="F65" s="2" t="s">
        <v>0</v>
      </c>
      <c r="G65" s="58" t="s">
        <v>72</v>
      </c>
    </row>
    <row r="66" spans="1:9" ht="12.75">
      <c r="A66" s="59">
        <v>1</v>
      </c>
      <c r="B66" t="e">
        <f>'Girls Summary'!#REF!</f>
        <v>#REF!</v>
      </c>
      <c r="C66" s="2" t="e">
        <f>'Girls Summary'!#REF!</f>
        <v>#REF!</v>
      </c>
      <c r="D66" s="92" t="e">
        <f>'Girls Summary'!#REF!</f>
        <v>#REF!</v>
      </c>
      <c r="E66" s="1" t="s">
        <v>35</v>
      </c>
      <c r="F66" s="59">
        <v>1</v>
      </c>
      <c r="G66" t="str">
        <f>'Girls Summary'!D17</f>
        <v>Rachel Moser</v>
      </c>
      <c r="H66" s="2" t="str">
        <f>'Girls Summary'!E17</f>
        <v>CST</v>
      </c>
      <c r="I66" s="62" t="str">
        <f>'Girls Summary'!C17</f>
        <v>4'8"</v>
      </c>
    </row>
    <row r="67" spans="1:9" ht="12.75">
      <c r="A67" s="59">
        <v>2</v>
      </c>
      <c r="B67" t="e">
        <f>'Girls Summary'!#REF!</f>
        <v>#REF!</v>
      </c>
      <c r="C67" s="2" t="e">
        <f>'Girls Summary'!#REF!</f>
        <v>#REF!</v>
      </c>
      <c r="D67" s="92" t="e">
        <f>'Girls Summary'!#REF!</f>
        <v>#REF!</v>
      </c>
      <c r="E67" s="1" t="s">
        <v>35</v>
      </c>
      <c r="F67" s="59">
        <v>2</v>
      </c>
      <c r="G67" t="str">
        <f>'Girls Summary'!G17</f>
        <v>Jackie Dethlefsen</v>
      </c>
      <c r="H67" s="2" t="str">
        <f>'Girls Summary'!H17</f>
        <v>CST</v>
      </c>
      <c r="I67" s="2" t="str">
        <f>'Girls Summary'!F17</f>
        <v>4'6"</v>
      </c>
    </row>
    <row r="68" spans="1:9" ht="12.75">
      <c r="A68" s="59">
        <v>3</v>
      </c>
      <c r="B68" t="e">
        <f>'Girls Summary'!#REF!</f>
        <v>#REF!</v>
      </c>
      <c r="C68" s="2" t="e">
        <f>'Girls Summary'!#REF!</f>
        <v>#REF!</v>
      </c>
      <c r="D68" s="92" t="e">
        <f>'Girls Summary'!#REF!</f>
        <v>#REF!</v>
      </c>
      <c r="E68" s="1" t="s">
        <v>35</v>
      </c>
      <c r="F68" s="59">
        <v>3</v>
      </c>
      <c r="G68" t="str">
        <f>'Girls Summary'!J17</f>
        <v>Brittney Piper</v>
      </c>
      <c r="H68" s="2" t="str">
        <f>'Girls Summary'!K17</f>
        <v>MV</v>
      </c>
      <c r="I68" s="2" t="str">
        <f>'Girls Summary'!I17</f>
        <v>4'6"</v>
      </c>
    </row>
    <row r="69" spans="1:9" ht="12.75">
      <c r="A69" s="59">
        <v>4</v>
      </c>
      <c r="B69" t="e">
        <f>'Girls Summary'!#REF!</f>
        <v>#REF!</v>
      </c>
      <c r="C69" s="2" t="e">
        <f>'Girls Summary'!#REF!</f>
        <v>#REF!</v>
      </c>
      <c r="D69" s="92" t="e">
        <f>'Girls Summary'!#REF!</f>
        <v>#REF!</v>
      </c>
      <c r="E69" s="1" t="s">
        <v>35</v>
      </c>
      <c r="F69" s="59">
        <v>4</v>
      </c>
      <c r="G69" t="str">
        <f>'Girls Summary'!M17</f>
        <v>Clara Moeller</v>
      </c>
      <c r="H69" s="2" t="str">
        <f>'Girls Summary'!N17</f>
        <v>KWL</v>
      </c>
      <c r="I69" s="2" t="str">
        <f>'Girls Summary'!L17</f>
        <v>4'6"</v>
      </c>
    </row>
    <row r="70" spans="1:9" ht="12.75">
      <c r="A70" s="59">
        <v>5</v>
      </c>
      <c r="B70" t="e">
        <f>'Girls Summary'!#REF!</f>
        <v>#REF!</v>
      </c>
      <c r="C70" s="2" t="e">
        <f>'Girls Summary'!#REF!</f>
        <v>#REF!</v>
      </c>
      <c r="D70" s="92" t="e">
        <f>'Girls Summary'!#REF!</f>
        <v>#REF!</v>
      </c>
      <c r="E70" s="1" t="s">
        <v>35</v>
      </c>
      <c r="F70" s="59">
        <v>5</v>
      </c>
      <c r="G70" t="str">
        <f>'Girls Summary'!P17</f>
        <v>Ariel Gould</v>
      </c>
      <c r="H70" s="2" t="str">
        <f>'Girls Summary'!Q17</f>
        <v>KWL</v>
      </c>
      <c r="I70" s="2" t="str">
        <f>'Girls Summary'!O17</f>
        <v>4'6" </v>
      </c>
    </row>
    <row r="71" spans="1:9" ht="12.75">
      <c r="A71" s="59">
        <v>6</v>
      </c>
      <c r="B71" t="e">
        <f>'Girls Summary'!#REF!</f>
        <v>#REF!</v>
      </c>
      <c r="C71" s="2">
        <f>'Girls Summary'!T16</f>
        <v>0</v>
      </c>
      <c r="D71" s="92" t="e">
        <f>'Girls Summary'!#REF!</f>
        <v>#REF!</v>
      </c>
      <c r="E71" s="1" t="s">
        <v>35</v>
      </c>
      <c r="F71" s="59">
        <v>6</v>
      </c>
      <c r="G71" t="str">
        <f>'Girls Summary'!S17</f>
        <v>Megan Bultsma</v>
      </c>
      <c r="H71" s="2" t="str">
        <f>'Girls Summary'!T17</f>
        <v>PLK</v>
      </c>
      <c r="I71" s="2" t="str">
        <f>'Girls Summary'!R17</f>
        <v>4'2"</v>
      </c>
    </row>
    <row r="72" spans="1:6" ht="12.75">
      <c r="A72" s="59"/>
      <c r="E72" s="1"/>
      <c r="F72" s="59"/>
    </row>
    <row r="73" spans="1:9" ht="38.25">
      <c r="A73" s="2" t="s">
        <v>34</v>
      </c>
      <c r="B73" t="s">
        <v>14</v>
      </c>
      <c r="C73" s="2" t="s">
        <v>15</v>
      </c>
      <c r="D73" s="61" t="s">
        <v>12</v>
      </c>
      <c r="E73" s="1" t="s">
        <v>35</v>
      </c>
      <c r="F73" s="2" t="s">
        <v>34</v>
      </c>
      <c r="G73" t="s">
        <v>14</v>
      </c>
      <c r="H73" s="2" t="s">
        <v>15</v>
      </c>
      <c r="I73" s="61" t="s">
        <v>12</v>
      </c>
    </row>
    <row r="74" spans="1:7" ht="12.75">
      <c r="A74" s="2" t="s">
        <v>0</v>
      </c>
      <c r="B74" s="58" t="s">
        <v>64</v>
      </c>
      <c r="E74" s="1" t="s">
        <v>35</v>
      </c>
      <c r="F74" s="2" t="s">
        <v>0</v>
      </c>
      <c r="G74" s="58" t="s">
        <v>73</v>
      </c>
    </row>
    <row r="75" spans="1:9" ht="12.75">
      <c r="A75" s="59">
        <v>1</v>
      </c>
      <c r="B75" t="str">
        <f>'Girls Summary'!D19</f>
        <v>Ali Haines</v>
      </c>
      <c r="C75" s="2" t="str">
        <f>'Girls Summary'!E19</f>
        <v>KWL</v>
      </c>
      <c r="D75" s="62" t="str">
        <f>'Girls Summary'!C19</f>
        <v>33'2 1/2"</v>
      </c>
      <c r="E75" s="1" t="s">
        <v>35</v>
      </c>
      <c r="F75" s="59">
        <v>1</v>
      </c>
      <c r="G75" t="str">
        <f>'Girls Summary'!D20</f>
        <v>Rani VanGorp</v>
      </c>
      <c r="H75" s="2" t="str">
        <f>'Girls Summary'!E20</f>
        <v>CST</v>
      </c>
      <c r="I75" s="62" t="str">
        <f>'Girls Summary'!C20</f>
        <v>33'9"</v>
      </c>
    </row>
    <row r="76" spans="1:9" ht="12.75">
      <c r="A76" s="59">
        <v>2</v>
      </c>
      <c r="B76" t="str">
        <f>'Girls Summary'!G19</f>
        <v>Stephanie Dewaard</v>
      </c>
      <c r="C76" s="2" t="str">
        <f>'Girls Summary'!H19</f>
        <v>CST</v>
      </c>
      <c r="D76" s="2" t="str">
        <f>'Girls Summary'!F19</f>
        <v>28'11 3/4"</v>
      </c>
      <c r="E76" s="1" t="s">
        <v>35</v>
      </c>
      <c r="F76" s="59">
        <v>2</v>
      </c>
      <c r="G76" t="str">
        <f>'Girls Summary'!G20</f>
        <v>Maria Nightingale</v>
      </c>
      <c r="H76" s="2" t="str">
        <f>'Girls Summary'!H20</f>
        <v>KWL</v>
      </c>
      <c r="I76" s="2" t="str">
        <f>'Girls Summary'!F20</f>
        <v>31'6 1/2"</v>
      </c>
    </row>
    <row r="77" spans="1:9" ht="12.75">
      <c r="A77" s="59">
        <v>3</v>
      </c>
      <c r="B77" t="str">
        <f>'Girls Summary'!J19</f>
        <v>Clara Moeller</v>
      </c>
      <c r="C77" s="2" t="str">
        <f>'Girls Summary'!K19</f>
        <v>KWL</v>
      </c>
      <c r="D77" s="2" t="str">
        <f>'Girls Summary'!I19</f>
        <v>27'</v>
      </c>
      <c r="E77" s="1" t="s">
        <v>35</v>
      </c>
      <c r="F77" s="59">
        <v>3</v>
      </c>
      <c r="G77" t="str">
        <f>'Girls Summary'!J20</f>
        <v>Kalla Savage</v>
      </c>
      <c r="H77" s="2" t="str">
        <f>'Girls Summary'!K20</f>
        <v>CST</v>
      </c>
      <c r="I77" s="2" t="str">
        <f>'Girls Summary'!I20</f>
        <v>30'4 1/4"</v>
      </c>
    </row>
    <row r="78" spans="1:9" ht="12.75">
      <c r="A78" s="59">
        <v>4</v>
      </c>
      <c r="B78" t="str">
        <f>'Girls Summary'!M19</f>
        <v>Kristen Steffen</v>
      </c>
      <c r="C78" s="2" t="str">
        <f>'Girls Summary'!N19</f>
        <v>KWL</v>
      </c>
      <c r="D78" s="2" t="str">
        <f>'Girls Summary'!L19</f>
        <v>24'3"</v>
      </c>
      <c r="E78" s="1" t="s">
        <v>35</v>
      </c>
      <c r="F78" s="59">
        <v>4</v>
      </c>
      <c r="G78" t="str">
        <f>'Girls Summary'!M20</f>
        <v>Kara Prien</v>
      </c>
      <c r="H78" s="2" t="str">
        <f>'Girls Summary'!N20</f>
        <v>CST</v>
      </c>
      <c r="I78" s="2" t="str">
        <f>'Girls Summary'!L20</f>
        <v>29'7 1/2"</v>
      </c>
    </row>
    <row r="79" spans="1:9" ht="12.75">
      <c r="A79" s="59">
        <v>5</v>
      </c>
      <c r="B79">
        <f>'Girls Summary'!P19</f>
        <v>0</v>
      </c>
      <c r="C79" s="2">
        <f>'Girls Summary'!Q19</f>
        <v>0</v>
      </c>
      <c r="D79" s="2">
        <f>'Girls Summary'!O19</f>
        <v>0</v>
      </c>
      <c r="E79" s="1" t="s">
        <v>35</v>
      </c>
      <c r="F79" s="59">
        <v>5</v>
      </c>
      <c r="G79" t="str">
        <f>'Girls Summary'!P20</f>
        <v>Rose Konechne</v>
      </c>
      <c r="H79" s="2" t="str">
        <f>'Girls Summary'!Q20</f>
        <v>KWL</v>
      </c>
      <c r="I79" s="2" t="str">
        <f>'Girls Summary'!O20</f>
        <v>26'5"</v>
      </c>
    </row>
    <row r="80" spans="1:9" ht="12.75">
      <c r="A80" s="59">
        <v>6</v>
      </c>
      <c r="B80">
        <f>'Girls Summary'!S19</f>
        <v>0</v>
      </c>
      <c r="C80" s="2">
        <f>'Girls Summary'!T19</f>
        <v>0</v>
      </c>
      <c r="D80" s="2">
        <f>'Girls Summary'!R19</f>
        <v>0</v>
      </c>
      <c r="E80" s="1" t="s">
        <v>35</v>
      </c>
      <c r="F80" s="59">
        <v>6</v>
      </c>
      <c r="G80" t="str">
        <f>'Girls Summary'!S20</f>
        <v>Hailey Mohnen</v>
      </c>
      <c r="H80" s="2" t="str">
        <f>'Girls Summary'!T20</f>
        <v>KWL</v>
      </c>
      <c r="I80" s="2" t="str">
        <f>'Girls Summary'!R20</f>
        <v>25'8"</v>
      </c>
    </row>
    <row r="81" spans="1:7" ht="19.5">
      <c r="A81" s="60" t="s">
        <v>53</v>
      </c>
      <c r="B81" s="58"/>
      <c r="E81" s="4"/>
      <c r="F81" s="2"/>
      <c r="G81" s="58"/>
    </row>
    <row r="82" spans="1:9" ht="16.5" customHeight="1" thickBot="1">
      <c r="A82" s="76"/>
      <c r="B82" s="77"/>
      <c r="C82" s="78" t="s">
        <v>54</v>
      </c>
      <c r="D82" s="78"/>
      <c r="E82" s="79"/>
      <c r="F82" s="76"/>
      <c r="G82" s="77"/>
      <c r="H82" s="78" t="s">
        <v>54</v>
      </c>
      <c r="I82" s="78"/>
    </row>
    <row r="83" spans="1:9" ht="16.5" customHeight="1" thickBot="1" thickTop="1">
      <c r="A83" s="76"/>
      <c r="B83" s="77"/>
      <c r="C83" s="78" t="s">
        <v>54</v>
      </c>
      <c r="D83" s="78"/>
      <c r="E83" s="79"/>
      <c r="F83" s="76"/>
      <c r="G83" s="77"/>
      <c r="H83" s="78" t="s">
        <v>54</v>
      </c>
      <c r="I83" s="78"/>
    </row>
    <row r="84" spans="1:9" ht="16.5" customHeight="1" thickBot="1" thickTop="1">
      <c r="A84" s="76"/>
      <c r="B84" s="77"/>
      <c r="C84" s="78" t="s">
        <v>54</v>
      </c>
      <c r="D84" s="78"/>
      <c r="E84" s="79"/>
      <c r="F84" s="76"/>
      <c r="G84" s="77"/>
      <c r="H84" s="78" t="s">
        <v>54</v>
      </c>
      <c r="I84" s="78"/>
    </row>
    <row r="85" spans="1:9" ht="16.5" customHeight="1" thickBot="1" thickTop="1">
      <c r="A85" s="76"/>
      <c r="B85" s="77"/>
      <c r="C85" s="78" t="s">
        <v>54</v>
      </c>
      <c r="D85" s="78"/>
      <c r="E85" s="79"/>
      <c r="F85" s="76"/>
      <c r="G85" s="77"/>
      <c r="H85" s="78" t="s">
        <v>54</v>
      </c>
      <c r="I85" s="78"/>
    </row>
    <row r="86" spans="1:9" ht="16.5" customHeight="1" thickBot="1" thickTop="1">
      <c r="A86" s="76"/>
      <c r="B86" s="77"/>
      <c r="C86" s="78" t="s">
        <v>54</v>
      </c>
      <c r="D86" s="78"/>
      <c r="E86" s="79"/>
      <c r="F86" s="76"/>
      <c r="G86" s="77"/>
      <c r="H86" s="78" t="s">
        <v>54</v>
      </c>
      <c r="I86" s="78"/>
    </row>
    <row r="87" spans="1:9" ht="16.5" customHeight="1" thickBot="1" thickTop="1">
      <c r="A87" s="76"/>
      <c r="B87" s="77"/>
      <c r="C87" s="78" t="s">
        <v>54</v>
      </c>
      <c r="D87" s="78"/>
      <c r="E87" s="79"/>
      <c r="F87" s="76"/>
      <c r="G87" s="77"/>
      <c r="H87" s="78" t="s">
        <v>54</v>
      </c>
      <c r="I87" s="78"/>
    </row>
    <row r="88" spans="1:9" ht="16.5" customHeight="1" thickBot="1" thickTop="1">
      <c r="A88" s="80"/>
      <c r="B88" s="81"/>
      <c r="C88" s="78" t="s">
        <v>54</v>
      </c>
      <c r="D88" s="78"/>
      <c r="E88" s="79"/>
      <c r="F88" s="80"/>
      <c r="G88" s="81"/>
      <c r="H88" s="78" t="s">
        <v>54</v>
      </c>
      <c r="I88" s="78"/>
    </row>
    <row r="89" spans="1:9" ht="16.5" customHeight="1" thickBot="1" thickTop="1">
      <c r="A89" s="77"/>
      <c r="B89" s="77"/>
      <c r="C89" s="78" t="s">
        <v>54</v>
      </c>
      <c r="D89" s="82"/>
      <c r="E89" s="83"/>
      <c r="F89" s="77"/>
      <c r="G89" s="77"/>
      <c r="H89" s="78" t="s">
        <v>54</v>
      </c>
      <c r="I89" s="82"/>
    </row>
    <row r="90" spans="1:9" ht="13.5" thickTop="1">
      <c r="A90" s="82"/>
      <c r="B90" s="83"/>
      <c r="C90" s="82"/>
      <c r="D90" s="82"/>
      <c r="E90" s="83"/>
      <c r="F90" s="83"/>
      <c r="G90" s="83"/>
      <c r="H90" s="82"/>
      <c r="I90" s="82"/>
    </row>
  </sheetData>
  <sheetProtection/>
  <printOptions gridLines="1" horizontalCentered="1"/>
  <pageMargins left="0.5" right="0.5" top="0.75" bottom="0.25" header="0.5" footer="0.5"/>
  <pageSetup horizontalDpi="600" verticalDpi="600" orientation="portrait" r:id="rId1"/>
  <headerFooter alignWithMargins="0">
    <oddHeader>&amp;L&amp;18Meet &amp;U Mid-Dakota Conference&amp;C&amp;18             at Kimball&amp;R&amp;18Date  &amp;U 4/27/06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Kimball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Kimball School District</dc:creator>
  <cp:keywords/>
  <dc:description/>
  <cp:lastModifiedBy>Your User Name</cp:lastModifiedBy>
  <cp:lastPrinted>2007-01-22T20:35:55Z</cp:lastPrinted>
  <dcterms:created xsi:type="dcterms:W3CDTF">2006-04-13T14:18:43Z</dcterms:created>
  <dcterms:modified xsi:type="dcterms:W3CDTF">2011-04-29T18:48:30Z</dcterms:modified>
  <cp:category/>
  <cp:version/>
  <cp:contentType/>
  <cp:contentStatus/>
</cp:coreProperties>
</file>