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1355" windowHeight="6450" activeTab="0"/>
  </bookViews>
  <sheets>
    <sheet name="BOYS" sheetId="1" r:id="rId1"/>
    <sheet name="GIRLS" sheetId="2" r:id="rId2"/>
    <sheet name="3" sheetId="3" r:id="rId3"/>
  </sheets>
  <definedNames>
    <definedName name="_xlnm.Print_Titles" localSheetId="0">'BOYS'!$1:$1</definedName>
  </definedNames>
  <calcPr fullCalcOnLoad="1"/>
</workbook>
</file>

<file path=xl/sharedStrings.xml><?xml version="1.0" encoding="utf-8"?>
<sst xmlns="http://schemas.openxmlformats.org/spreadsheetml/2006/main" count="883" uniqueCount="471">
  <si>
    <t>Event</t>
  </si>
  <si>
    <t>Place</t>
  </si>
  <si>
    <t>Last Name</t>
  </si>
  <si>
    <t>First Name</t>
  </si>
  <si>
    <t>School</t>
  </si>
  <si>
    <t>Time/Distance</t>
  </si>
  <si>
    <t>Boys 110 Hurdles</t>
  </si>
  <si>
    <t>Boys 1600 Run</t>
  </si>
  <si>
    <t>Girls 1600 Run</t>
  </si>
  <si>
    <t>Boys 400 Dash</t>
  </si>
  <si>
    <t>Girls 400 Dash</t>
  </si>
  <si>
    <t>Boys 300 Hurdles</t>
  </si>
  <si>
    <t>Girls 300 Hurdles</t>
  </si>
  <si>
    <t>Boys Medley Relay</t>
  </si>
  <si>
    <t>Girls Medley Relay</t>
  </si>
  <si>
    <t>Boys 800 Run</t>
  </si>
  <si>
    <t>Girls 800 Run</t>
  </si>
  <si>
    <t>Boys 200 Dash</t>
  </si>
  <si>
    <t>Girls 200 Dash</t>
  </si>
  <si>
    <t>Boys 3200 Run</t>
  </si>
  <si>
    <t>Girls 3200 Run</t>
  </si>
  <si>
    <t>White Lake</t>
  </si>
  <si>
    <t>Boys 1600 Relay</t>
  </si>
  <si>
    <t>Girls 1600 Relay</t>
  </si>
  <si>
    <t>Plankinton</t>
  </si>
  <si>
    <t>Mt Vernon</t>
  </si>
  <si>
    <t>TOTAL PTS.</t>
  </si>
  <si>
    <t>Team Total</t>
  </si>
  <si>
    <t>Total Team Pts.</t>
  </si>
  <si>
    <t>TEAM TOTALS</t>
  </si>
  <si>
    <t>Kimball</t>
  </si>
  <si>
    <t>Stickney</t>
  </si>
  <si>
    <t>Wess. Springs</t>
  </si>
  <si>
    <t>Girls 3200M Relay</t>
  </si>
  <si>
    <t>Girls Shot Put</t>
  </si>
  <si>
    <t>Girls Discus</t>
  </si>
  <si>
    <t>Girls High Jump</t>
  </si>
  <si>
    <t>Girls Long Jump</t>
  </si>
  <si>
    <t>Girls Triple Jump</t>
  </si>
  <si>
    <t>Girls 400M Relay</t>
  </si>
  <si>
    <t>Girls 800M Relay</t>
  </si>
  <si>
    <t>Boys Shot Put</t>
  </si>
  <si>
    <t>Boys Discus</t>
  </si>
  <si>
    <t>Boys High Jump</t>
  </si>
  <si>
    <t>Boys Long Jump</t>
  </si>
  <si>
    <t>Boys Triple Jump</t>
  </si>
  <si>
    <t>Boys 100 Dash</t>
  </si>
  <si>
    <t>Boys 3200M Relay</t>
  </si>
  <si>
    <t>Boys 400M Relay</t>
  </si>
  <si>
    <t>Boys 800M Relay</t>
  </si>
  <si>
    <t>Woonsocket</t>
  </si>
  <si>
    <t>5' 4"</t>
  </si>
  <si>
    <t>17' 5.25"</t>
  </si>
  <si>
    <t>34' 7.5"</t>
  </si>
  <si>
    <t>Girls 110 Hurdles</t>
  </si>
  <si>
    <t>Girls 100 Dash</t>
  </si>
  <si>
    <t>Thiry</t>
  </si>
  <si>
    <t>Shane</t>
  </si>
  <si>
    <t>WL</t>
  </si>
  <si>
    <t>Weiss</t>
  </si>
  <si>
    <t>Kyle</t>
  </si>
  <si>
    <t>MV</t>
  </si>
  <si>
    <t>5' 2"</t>
  </si>
  <si>
    <t>Bridgman</t>
  </si>
  <si>
    <t>Brad</t>
  </si>
  <si>
    <t>WS</t>
  </si>
  <si>
    <t>5' 0"</t>
  </si>
  <si>
    <t>Steffen</t>
  </si>
  <si>
    <t>Jake</t>
  </si>
  <si>
    <t>46' 10"</t>
  </si>
  <si>
    <t>Hettinger</t>
  </si>
  <si>
    <t>Winter</t>
  </si>
  <si>
    <t>Austin</t>
  </si>
  <si>
    <t>Klumb</t>
  </si>
  <si>
    <t>Brandson</t>
  </si>
  <si>
    <t>Krumvieda</t>
  </si>
  <si>
    <t>Waylon</t>
  </si>
  <si>
    <t>Jared</t>
  </si>
  <si>
    <t>ST</t>
  </si>
  <si>
    <t>43' 8"</t>
  </si>
  <si>
    <t>Glissendorf</t>
  </si>
  <si>
    <t>Derek</t>
  </si>
  <si>
    <t>42' 1"</t>
  </si>
  <si>
    <t>Briggs</t>
  </si>
  <si>
    <t>Roman</t>
  </si>
  <si>
    <t>PL</t>
  </si>
  <si>
    <t>40' 8"</t>
  </si>
  <si>
    <t>Sudbeck</t>
  </si>
  <si>
    <t>Spenser</t>
  </si>
  <si>
    <t>38'</t>
  </si>
  <si>
    <t>Von Eye</t>
  </si>
  <si>
    <t>Jordan</t>
  </si>
  <si>
    <t>34' 8"</t>
  </si>
  <si>
    <t>Assmus</t>
  </si>
  <si>
    <t>Shelby</t>
  </si>
  <si>
    <t>107' 8"</t>
  </si>
  <si>
    <t>VandenHoek</t>
  </si>
  <si>
    <t>Kelsey</t>
  </si>
  <si>
    <t>92' 6"</t>
  </si>
  <si>
    <t>Spier</t>
  </si>
  <si>
    <t>Heather</t>
  </si>
  <si>
    <t>KB</t>
  </si>
  <si>
    <t>87' 7"</t>
  </si>
  <si>
    <t>84' 4"</t>
  </si>
  <si>
    <t>Losing</t>
  </si>
  <si>
    <t>Ashley</t>
  </si>
  <si>
    <t>80' 7"</t>
  </si>
  <si>
    <t>Geppert</t>
  </si>
  <si>
    <t>Sam</t>
  </si>
  <si>
    <t>77' 0"</t>
  </si>
  <si>
    <t>Biaslas</t>
  </si>
  <si>
    <t>Joslyn</t>
  </si>
  <si>
    <t>14' 9.25"</t>
  </si>
  <si>
    <t>Hanten</t>
  </si>
  <si>
    <t>Kendra</t>
  </si>
  <si>
    <t>14' 4"</t>
  </si>
  <si>
    <t>Kopfmann</t>
  </si>
  <si>
    <t>Molly</t>
  </si>
  <si>
    <t>14' 2"</t>
  </si>
  <si>
    <t>Breah</t>
  </si>
  <si>
    <t>Lindsay</t>
  </si>
  <si>
    <t>13' 10.5"</t>
  </si>
  <si>
    <t>Dethlefsen</t>
  </si>
  <si>
    <t>Gina</t>
  </si>
  <si>
    <t>13' 9.5"</t>
  </si>
  <si>
    <t>Yegumenova</t>
  </si>
  <si>
    <t>Aleks</t>
  </si>
  <si>
    <t>13' 4.5"</t>
  </si>
  <si>
    <t>Talbott/Kroupa/Gaulke/Konechne</t>
  </si>
  <si>
    <t>10:50</t>
  </si>
  <si>
    <t>Gerlach/Christensen/Morris/Podhradsky</t>
  </si>
  <si>
    <t>11:17</t>
  </si>
  <si>
    <t>Gerlach</t>
  </si>
  <si>
    <t>Kayla</t>
  </si>
  <si>
    <t>DeWaard</t>
  </si>
  <si>
    <t>Stephanie</t>
  </si>
  <si>
    <t>Beukelman</t>
  </si>
  <si>
    <t>Kelcie</t>
  </si>
  <si>
    <t>19.75</t>
  </si>
  <si>
    <t>19.29</t>
  </si>
  <si>
    <t>18.54</t>
  </si>
  <si>
    <t>18.52</t>
  </si>
  <si>
    <t>Reuland</t>
  </si>
  <si>
    <t>Allison</t>
  </si>
  <si>
    <t>Thomas</t>
  </si>
  <si>
    <t>Tayla</t>
  </si>
  <si>
    <t>20.12</t>
  </si>
  <si>
    <t>20.02</t>
  </si>
  <si>
    <t>11:47</t>
  </si>
  <si>
    <t>Peters/Bosworth/Hauge/Eimers</t>
  </si>
  <si>
    <t>12:23</t>
  </si>
  <si>
    <t>Collins/Miller/Swenson/Selland</t>
  </si>
  <si>
    <t>WN</t>
  </si>
  <si>
    <t>12:34</t>
  </si>
  <si>
    <t>8:38</t>
  </si>
  <si>
    <t>Blasius/Olson/Konechne/Heath</t>
  </si>
  <si>
    <t>8:45</t>
  </si>
  <si>
    <t>8:53</t>
  </si>
  <si>
    <t>Muilenburg/Schaidt/Kraft/Kraft</t>
  </si>
  <si>
    <t>9:02</t>
  </si>
  <si>
    <t>Krumvieda/Bosworth/Hanten/Koepke</t>
  </si>
  <si>
    <t>9:44</t>
  </si>
  <si>
    <t>Jedd/Eric/Justin/Alex</t>
  </si>
  <si>
    <t>10:21</t>
  </si>
  <si>
    <t>Bork</t>
  </si>
  <si>
    <t>Hunter</t>
  </si>
  <si>
    <t>17.85</t>
  </si>
  <si>
    <t>Guillen</t>
  </si>
  <si>
    <t>Cory</t>
  </si>
  <si>
    <t>19.12</t>
  </si>
  <si>
    <t>Stahl</t>
  </si>
  <si>
    <t>Ryan</t>
  </si>
  <si>
    <t>20.9</t>
  </si>
  <si>
    <t>Dustin</t>
  </si>
  <si>
    <t>20.92</t>
  </si>
  <si>
    <t>Duxbury</t>
  </si>
  <si>
    <t>Troy</t>
  </si>
  <si>
    <t>21.48</t>
  </si>
  <si>
    <t>Deinert</t>
  </si>
  <si>
    <t>Jarod</t>
  </si>
  <si>
    <t>22.20</t>
  </si>
  <si>
    <t>Blasius</t>
  </si>
  <si>
    <t>Jada</t>
  </si>
  <si>
    <t>5' 1"</t>
  </si>
  <si>
    <t>VandenHoeck</t>
  </si>
  <si>
    <t>4' 11"</t>
  </si>
  <si>
    <t>Koch</t>
  </si>
  <si>
    <t>Angie</t>
  </si>
  <si>
    <t>4' 7"</t>
  </si>
  <si>
    <t>Schmidt</t>
  </si>
  <si>
    <t>Amber</t>
  </si>
  <si>
    <t>Talbott</t>
  </si>
  <si>
    <t>Katie</t>
  </si>
  <si>
    <t>35' 8"</t>
  </si>
  <si>
    <t>34' 2"</t>
  </si>
  <si>
    <t>Konechne</t>
  </si>
  <si>
    <t>Sara</t>
  </si>
  <si>
    <t>31' 2"</t>
  </si>
  <si>
    <t>Overweg</t>
  </si>
  <si>
    <t>Alexa</t>
  </si>
  <si>
    <t>Chelsea</t>
  </si>
  <si>
    <t>29' 5.5"</t>
  </si>
  <si>
    <t>31' .5"</t>
  </si>
  <si>
    <t>Kayper</t>
  </si>
  <si>
    <t>Tory</t>
  </si>
  <si>
    <t>13.77</t>
  </si>
  <si>
    <t>13.9</t>
  </si>
  <si>
    <t>Vermuelen</t>
  </si>
  <si>
    <t>13.91</t>
  </si>
  <si>
    <t>Schrank</t>
  </si>
  <si>
    <t>Alicia</t>
  </si>
  <si>
    <t>13.93</t>
  </si>
  <si>
    <t>Suelflow</t>
  </si>
  <si>
    <t>Melanie</t>
  </si>
  <si>
    <t>13.94</t>
  </si>
  <si>
    <t>Whitney</t>
  </si>
  <si>
    <t>14.02</t>
  </si>
  <si>
    <t>Lohmann</t>
  </si>
  <si>
    <t>Ken</t>
  </si>
  <si>
    <t>19' 11"</t>
  </si>
  <si>
    <t>Bialas</t>
  </si>
  <si>
    <t>Tyson</t>
  </si>
  <si>
    <t>17' 11.5"</t>
  </si>
  <si>
    <t>Nathan</t>
  </si>
  <si>
    <t>17' 10"</t>
  </si>
  <si>
    <t>16' 10.5"</t>
  </si>
  <si>
    <t>Christensen</t>
  </si>
  <si>
    <t>Darin</t>
  </si>
  <si>
    <t>16' 2.5"</t>
  </si>
  <si>
    <t>Johnson</t>
  </si>
  <si>
    <t>Zach</t>
  </si>
  <si>
    <t>12.05</t>
  </si>
  <si>
    <t>12.37</t>
  </si>
  <si>
    <t>Kauerauf</t>
  </si>
  <si>
    <t>Martin</t>
  </si>
  <si>
    <t>12.62</t>
  </si>
  <si>
    <t>Kazie</t>
  </si>
  <si>
    <t>Robbie</t>
  </si>
  <si>
    <t>12.81</t>
  </si>
  <si>
    <t>Hennagir</t>
  </si>
  <si>
    <t>Tyler</t>
  </si>
  <si>
    <t>12.85</t>
  </si>
  <si>
    <t>Klaudt</t>
  </si>
  <si>
    <t>Harley</t>
  </si>
  <si>
    <t>12.95</t>
  </si>
  <si>
    <t>126' 9"</t>
  </si>
  <si>
    <t>116' 10"</t>
  </si>
  <si>
    <t>Gillen</t>
  </si>
  <si>
    <t>116' 1"</t>
  </si>
  <si>
    <t>111' 5"</t>
  </si>
  <si>
    <t>Spencer</t>
  </si>
  <si>
    <t>108'</t>
  </si>
  <si>
    <t>102' 5"</t>
  </si>
  <si>
    <t>1:38.28</t>
  </si>
  <si>
    <t>Heydon/Kauerauf/Teveldal/Teveldal</t>
  </si>
  <si>
    <t>1:39.9</t>
  </si>
  <si>
    <t>1:43.33</t>
  </si>
  <si>
    <t>Boisen/Mayclin/Urban/Kristensen</t>
  </si>
  <si>
    <t>1:46.47</t>
  </si>
  <si>
    <t>1:47.88</t>
  </si>
  <si>
    <t>Jedd/Justin/Harley/Ray</t>
  </si>
  <si>
    <t>1:48.74</t>
  </si>
  <si>
    <t>Miiller</t>
  </si>
  <si>
    <t>Jeff</t>
  </si>
  <si>
    <t>4:52.90</t>
  </si>
  <si>
    <t>Kraft</t>
  </si>
  <si>
    <t>Mitch</t>
  </si>
  <si>
    <t>4:53.59</t>
  </si>
  <si>
    <t>Alexander</t>
  </si>
  <si>
    <t>Brett</t>
  </si>
  <si>
    <t>4:58.54</t>
  </si>
  <si>
    <t>Muilenburg</t>
  </si>
  <si>
    <t>Cordell</t>
  </si>
  <si>
    <t>4:59.67</t>
  </si>
  <si>
    <t>Drew</t>
  </si>
  <si>
    <t>5:04.06</t>
  </si>
  <si>
    <t>Wieczorek</t>
  </si>
  <si>
    <t>Colin</t>
  </si>
  <si>
    <t>5:07.49</t>
  </si>
  <si>
    <t>47.32</t>
  </si>
  <si>
    <t>48.22</t>
  </si>
  <si>
    <t>49.83</t>
  </si>
  <si>
    <t>50.69</t>
  </si>
  <si>
    <t>52.38</t>
  </si>
  <si>
    <t>52.69</t>
  </si>
  <si>
    <t>Wookey/Kroupa/Lohmann/Konechne</t>
  </si>
  <si>
    <t>1:53.52</t>
  </si>
  <si>
    <t>Bialas/Vermuelen/Gerlach/Christensen</t>
  </si>
  <si>
    <t>1:55.11</t>
  </si>
  <si>
    <t>Suelflow/Hanten/Guericke/Suelflow</t>
  </si>
  <si>
    <t>1:58.33</t>
  </si>
  <si>
    <t>Powell/Mentzer/Kenobbie/Sedlacek</t>
  </si>
  <si>
    <t>1:58.52</t>
  </si>
  <si>
    <t>Fouberg/Collins/Uttecht/Schmidt</t>
  </si>
  <si>
    <t>2:02.29</t>
  </si>
  <si>
    <t>Boyd/Rhoades/Hill/Bucher</t>
  </si>
  <si>
    <t>2:03.68</t>
  </si>
  <si>
    <t>5:42.14</t>
  </si>
  <si>
    <t>Gaulke</t>
  </si>
  <si>
    <t>Rachel</t>
  </si>
  <si>
    <t>5:50.15</t>
  </si>
  <si>
    <t>Podhradsky</t>
  </si>
  <si>
    <t>6:06.19</t>
  </si>
  <si>
    <t>Cynthia</t>
  </si>
  <si>
    <t>6:18.28</t>
  </si>
  <si>
    <t>Miller</t>
  </si>
  <si>
    <t>Morgan</t>
  </si>
  <si>
    <t>6:24.56</t>
  </si>
  <si>
    <t>Wentworth</t>
  </si>
  <si>
    <t>Tess</t>
  </si>
  <si>
    <t>6:34.11</t>
  </si>
  <si>
    <t>53.81</t>
  </si>
  <si>
    <t>54.31</t>
  </si>
  <si>
    <t>Suelflow/Hanten/Ness/Suelflow</t>
  </si>
  <si>
    <t>55.23</t>
  </si>
  <si>
    <t>Powell/Lutter/Sedlacek/Mentzer</t>
  </si>
  <si>
    <t>56.59</t>
  </si>
  <si>
    <t>Thomas/Przioda/Wilson/Spier</t>
  </si>
  <si>
    <t>59.3</t>
  </si>
  <si>
    <t>Boyd/Rhoades/Hill/Rhoades</t>
  </si>
  <si>
    <t>1:00.14</t>
  </si>
  <si>
    <t>VanDenHoeck</t>
  </si>
  <si>
    <t>32' 1.5"</t>
  </si>
  <si>
    <t>31' 5.5"</t>
  </si>
  <si>
    <t>Ariel</t>
  </si>
  <si>
    <t>30' 8"</t>
  </si>
  <si>
    <t>Sandmann</t>
  </si>
  <si>
    <t>Kelsea</t>
  </si>
  <si>
    <t>30' 7"</t>
  </si>
  <si>
    <t>Samantha</t>
  </si>
  <si>
    <t>29' 8.5"</t>
  </si>
  <si>
    <t>Bucher</t>
  </si>
  <si>
    <t>Ellen</t>
  </si>
  <si>
    <t>29' 7"</t>
  </si>
  <si>
    <t>Munger</t>
  </si>
  <si>
    <t>Natalie</t>
  </si>
  <si>
    <t>1:01.9</t>
  </si>
  <si>
    <t>1:06.05</t>
  </si>
  <si>
    <t>1:07.14</t>
  </si>
  <si>
    <t>1:08.09</t>
  </si>
  <si>
    <t>Grassel</t>
  </si>
  <si>
    <t>1:08.59</t>
  </si>
  <si>
    <t>Sorsen</t>
  </si>
  <si>
    <t>1:08.68</t>
  </si>
  <si>
    <t>53.62</t>
  </si>
  <si>
    <t>Heath</t>
  </si>
  <si>
    <t>54.53</t>
  </si>
  <si>
    <t>Andy</t>
  </si>
  <si>
    <t>54.92</t>
  </si>
  <si>
    <t>Teveldal</t>
  </si>
  <si>
    <t>Tyrell</t>
  </si>
  <si>
    <t>55.41</t>
  </si>
  <si>
    <t>56.04</t>
  </si>
  <si>
    <t>Olson</t>
  </si>
  <si>
    <t>Colby</t>
  </si>
  <si>
    <t>56.16</t>
  </si>
  <si>
    <t>40' 3"</t>
  </si>
  <si>
    <t>39' 7"</t>
  </si>
  <si>
    <t>38' 2"</t>
  </si>
  <si>
    <t>37' 4"</t>
  </si>
  <si>
    <t>36' 6.5"</t>
  </si>
  <si>
    <t>Trenton</t>
  </si>
  <si>
    <t>27' 7"</t>
  </si>
  <si>
    <t>51.67</t>
  </si>
  <si>
    <t>Przioda</t>
  </si>
  <si>
    <t>Lisa</t>
  </si>
  <si>
    <t>53.70</t>
  </si>
  <si>
    <t>54.68</t>
  </si>
  <si>
    <t>54.77</t>
  </si>
  <si>
    <t>56.13</t>
  </si>
  <si>
    <t>57.73</t>
  </si>
  <si>
    <t>46.15</t>
  </si>
  <si>
    <t>46.17</t>
  </si>
  <si>
    <t>50.93</t>
  </si>
  <si>
    <t>51.12</t>
  </si>
  <si>
    <t>Kirsch</t>
  </si>
  <si>
    <t>Caleb</t>
  </si>
  <si>
    <t>51.98</t>
  </si>
  <si>
    <t>Warkenthien</t>
  </si>
  <si>
    <t>Eric</t>
  </si>
  <si>
    <t>52.35</t>
  </si>
  <si>
    <t>Thomas/Przioda/Blasius/Kroupa</t>
  </si>
  <si>
    <t>4:51.84</t>
  </si>
  <si>
    <t>Bialas/Vermuelen/Christensen/Podhradsky</t>
  </si>
  <si>
    <t>4:54.09</t>
  </si>
  <si>
    <t>Fouberg/Schmidt/Schmidt/Olson</t>
  </si>
  <si>
    <t>4:58.74</t>
  </si>
  <si>
    <t>5:00.52</t>
  </si>
  <si>
    <t>Mentzer/Sedlacek/Sandmann/Mettler</t>
  </si>
  <si>
    <t>5:18.11</t>
  </si>
  <si>
    <t>Boyd/Rhoades/Rhoades/DeGeest</t>
  </si>
  <si>
    <t>5:20.41</t>
  </si>
  <si>
    <t>3:52.63</t>
  </si>
  <si>
    <t>3:53.87</t>
  </si>
  <si>
    <t>Heydon/Johnson/Teveldal/Muilenburg</t>
  </si>
  <si>
    <t>4:04.61</t>
  </si>
  <si>
    <t>Wookey/Olson/Kroupa/Soulek</t>
  </si>
  <si>
    <t>4:09.60</t>
  </si>
  <si>
    <t>Thiry/Fredericksen/Hanten/Thiry</t>
  </si>
  <si>
    <t>4:11.95</t>
  </si>
  <si>
    <t>Kristensen/Eickholt/Eickholt/Mayclin</t>
  </si>
  <si>
    <t>4:15.54</t>
  </si>
  <si>
    <t>2:29.54</t>
  </si>
  <si>
    <t>2:32.92</t>
  </si>
  <si>
    <t>Thea</t>
  </si>
  <si>
    <t>3:01.94</t>
  </si>
  <si>
    <t>3:03.62</t>
  </si>
  <si>
    <t>Hauge</t>
  </si>
  <si>
    <t>Natasha</t>
  </si>
  <si>
    <t>3:05.00</t>
  </si>
  <si>
    <t>2:10.92</t>
  </si>
  <si>
    <t>2:14.97</t>
  </si>
  <si>
    <t>2:15.79</t>
  </si>
  <si>
    <t>2:19.06</t>
  </si>
  <si>
    <t>2:20.08</t>
  </si>
  <si>
    <t>27.71</t>
  </si>
  <si>
    <t>28.00</t>
  </si>
  <si>
    <t>28.63</t>
  </si>
  <si>
    <t>28.69</t>
  </si>
  <si>
    <t>28.84</t>
  </si>
  <si>
    <t>28.87</t>
  </si>
  <si>
    <t>24.28</t>
  </si>
  <si>
    <t>24.61</t>
  </si>
  <si>
    <t>25.36</t>
  </si>
  <si>
    <t>Tate</t>
  </si>
  <si>
    <t>25.49</t>
  </si>
  <si>
    <t>Wookey</t>
  </si>
  <si>
    <t>Trent</t>
  </si>
  <si>
    <t>25.50</t>
  </si>
  <si>
    <t>26.25</t>
  </si>
  <si>
    <t>13.29.62</t>
  </si>
  <si>
    <t>13.35.55</t>
  </si>
  <si>
    <t>13:46.52</t>
  </si>
  <si>
    <t>13:54.62</t>
  </si>
  <si>
    <t>Morris</t>
  </si>
  <si>
    <t>15:07.50</t>
  </si>
  <si>
    <t>Larson</t>
  </si>
  <si>
    <t>Rebecca</t>
  </si>
  <si>
    <t>10:57.49</t>
  </si>
  <si>
    <t>10:59.17</t>
  </si>
  <si>
    <t>11:24.08</t>
  </si>
  <si>
    <t>Grace</t>
  </si>
  <si>
    <t>11:36.79</t>
  </si>
  <si>
    <t>Schaidt</t>
  </si>
  <si>
    <t>David</t>
  </si>
  <si>
    <t>Berens</t>
  </si>
  <si>
    <t>Cody</t>
  </si>
  <si>
    <t>12:01.38</t>
  </si>
  <si>
    <t>11:54.78</t>
  </si>
  <si>
    <t>3:40.56</t>
  </si>
  <si>
    <t>3:41.97</t>
  </si>
  <si>
    <t>3:47.85</t>
  </si>
  <si>
    <t>4:05.16</t>
  </si>
  <si>
    <t>4:18.57</t>
  </si>
  <si>
    <t>4:18.79</t>
  </si>
  <si>
    <t>Gaulke/Konechne/Blasius/Munger</t>
  </si>
  <si>
    <t>4:28.64</t>
  </si>
  <si>
    <t>Sandmann/Kenobbie/Lutter/Kopfmann</t>
  </si>
  <si>
    <t>4:34.94</t>
  </si>
  <si>
    <t>4:40.54</t>
  </si>
  <si>
    <t>Schmidt/Uttecht/Olson/Grassel</t>
  </si>
  <si>
    <t>4:41.74</t>
  </si>
  <si>
    <t>Sorsen/Rhoades/Hill/Bucher</t>
  </si>
  <si>
    <t>4:51.59</t>
  </si>
  <si>
    <t>Haines/Eimers/Reuland/Guerke</t>
  </si>
  <si>
    <t>5:00.06</t>
  </si>
  <si>
    <t>(originally had MV)**</t>
  </si>
  <si>
    <t>Blasius/Olson/Wookey/Heath</t>
  </si>
  <si>
    <t>Muilenburg/Johnson/Teveldal/Teveldal</t>
  </si>
  <si>
    <t>Thiry/Hanten/Kopeke/Krumvieda</t>
  </si>
  <si>
    <t>2007 MID-DAKOTA CONFERENCE TRACK MEET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</si>
</sst>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0.0"/>
  </numFmts>
  <fonts count="31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2"/>
      <name val="MS Sans Serif"/>
      <family val="2"/>
    </font>
    <font>
      <sz val="10"/>
      <color indexed="12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14"/>
      <name val="MS Sans Serif"/>
      <family val="0"/>
    </font>
    <font>
      <b/>
      <sz val="10"/>
      <color indexed="14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0"/>
    </font>
    <font>
      <sz val="10"/>
      <color indexed="48"/>
      <name val="MS Sans Serif"/>
      <family val="0"/>
    </font>
    <font>
      <b/>
      <sz val="10"/>
      <color indexed="48"/>
      <name val="MS Sans Serif"/>
      <family val="0"/>
    </font>
    <font>
      <sz val="10"/>
      <color indexed="10"/>
      <name val="Arial"/>
      <family val="2"/>
    </font>
    <font>
      <sz val="12"/>
      <name val="Times New Roman"/>
      <family val="1"/>
    </font>
    <font>
      <sz val="10"/>
      <color indexed="45"/>
      <name val="Arial"/>
      <family val="0"/>
    </font>
    <font>
      <b/>
      <sz val="7"/>
      <color indexed="12"/>
      <name val="Arial"/>
      <family val="2"/>
    </font>
    <font>
      <b/>
      <sz val="6"/>
      <color indexed="12"/>
      <name val="Arial"/>
      <family val="2"/>
    </font>
    <font>
      <b/>
      <sz val="7"/>
      <color indexed="14"/>
      <name val="Arial"/>
      <family val="2"/>
    </font>
    <font>
      <b/>
      <sz val="6"/>
      <color indexed="14"/>
      <name val="Arial"/>
      <family val="2"/>
    </font>
    <font>
      <sz val="10"/>
      <color indexed="10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21" applyNumberFormat="1" applyFont="1" applyFill="1" applyBorder="1" applyAlignment="1" applyProtection="1">
      <alignment/>
      <protection/>
    </xf>
    <xf numFmtId="0" fontId="3" fillId="0" borderId="0" xfId="21" applyNumberFormat="1" applyFont="1" applyFill="1" applyBorder="1" applyAlignment="1" applyProtection="1">
      <alignment textRotation="255"/>
      <protection/>
    </xf>
    <xf numFmtId="0" fontId="4" fillId="0" borderId="0" xfId="21" applyNumberFormat="1" applyFont="1" applyFill="1" applyBorder="1" applyAlignment="1" applyProtection="1">
      <alignment textRotation="255"/>
      <protection/>
    </xf>
    <xf numFmtId="0" fontId="0" fillId="0" borderId="0" xfId="21" applyNumberFormat="1" applyFont="1" applyFill="1" applyBorder="1" applyAlignment="1" applyProtection="1">
      <alignment horizontal="right"/>
      <protection/>
    </xf>
    <xf numFmtId="0" fontId="2" fillId="0" borderId="0" xfId="21" applyNumberFormat="1" applyFont="1" applyFill="1" applyBorder="1" applyAlignment="1" applyProtection="1">
      <alignment horizontal="right"/>
      <protection/>
    </xf>
    <xf numFmtId="0" fontId="2" fillId="0" borderId="0" xfId="21" applyNumberFormat="1" applyFont="1" applyFill="1" applyBorder="1" applyAlignment="1" applyProtection="1">
      <alignment/>
      <protection/>
    </xf>
    <xf numFmtId="0" fontId="1" fillId="0" borderId="0" xfId="21">
      <alignment/>
      <protection/>
    </xf>
    <xf numFmtId="47" fontId="0" fillId="0" borderId="0" xfId="21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21" applyFont="1" applyAlignment="1">
      <alignment horizontal="right"/>
      <protection/>
    </xf>
    <xf numFmtId="0" fontId="5" fillId="0" borderId="0" xfId="21" applyFont="1" applyAlignment="1">
      <alignment horizontal="right"/>
      <protection/>
    </xf>
    <xf numFmtId="0" fontId="5" fillId="0" borderId="0" xfId="21" applyFont="1">
      <alignment/>
      <protection/>
    </xf>
    <xf numFmtId="0" fontId="2" fillId="0" borderId="0" xfId="0" applyFont="1" applyAlignment="1">
      <alignment/>
    </xf>
    <xf numFmtId="0" fontId="2" fillId="0" borderId="0" xfId="21" applyNumberFormat="1" applyFont="1" applyFill="1" applyBorder="1" applyAlignment="1" applyProtection="1">
      <alignment/>
      <protection/>
    </xf>
    <xf numFmtId="0" fontId="5" fillId="0" borderId="0" xfId="21" applyFont="1" applyAlignment="1">
      <alignment horizontal="right"/>
      <protection/>
    </xf>
    <xf numFmtId="0" fontId="2" fillId="0" borderId="0" xfId="21" applyNumberFormat="1" applyFont="1" applyFill="1" applyBorder="1" applyAlignment="1" applyProtection="1">
      <alignment horizontal="right"/>
      <protection/>
    </xf>
    <xf numFmtId="47" fontId="2" fillId="0" borderId="0" xfId="21" applyNumberFormat="1" applyFont="1" applyFill="1" applyBorder="1" applyAlignment="1" applyProtection="1">
      <alignment/>
      <protection/>
    </xf>
    <xf numFmtId="0" fontId="1" fillId="0" borderId="0" xfId="21" applyFont="1">
      <alignment/>
      <protection/>
    </xf>
    <xf numFmtId="49" fontId="2" fillId="0" borderId="0" xfId="21" applyNumberFormat="1" applyFont="1" applyFill="1" applyBorder="1" applyAlignment="1" applyProtection="1">
      <alignment/>
      <protection/>
    </xf>
    <xf numFmtId="49" fontId="0" fillId="0" borderId="0" xfId="21" applyNumberFormat="1" applyFont="1" applyFill="1" applyBorder="1" applyAlignment="1" applyProtection="1">
      <alignment/>
      <protection/>
    </xf>
    <xf numFmtId="49" fontId="1" fillId="0" borderId="0" xfId="21" applyNumberFormat="1" applyFont="1">
      <alignment/>
      <protection/>
    </xf>
    <xf numFmtId="49" fontId="1" fillId="0" borderId="0" xfId="21" applyNumberFormat="1">
      <alignment/>
      <protection/>
    </xf>
    <xf numFmtId="49" fontId="5" fillId="0" borderId="0" xfId="21" applyNumberFormat="1" applyFont="1">
      <alignment/>
      <protection/>
    </xf>
    <xf numFmtId="49" fontId="2" fillId="0" borderId="0" xfId="21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0" fontId="1" fillId="0" borderId="0" xfId="21" applyNumberFormat="1">
      <alignment/>
      <protection/>
    </xf>
    <xf numFmtId="0" fontId="8" fillId="0" borderId="0" xfId="21" applyNumberFormat="1" applyFont="1" applyFill="1" applyBorder="1" applyAlignment="1" applyProtection="1">
      <alignment/>
      <protection/>
    </xf>
    <xf numFmtId="0" fontId="9" fillId="0" borderId="0" xfId="21" applyNumberFormat="1" applyFont="1" applyFill="1" applyBorder="1" applyAlignment="1" applyProtection="1">
      <alignment/>
      <protection/>
    </xf>
    <xf numFmtId="0" fontId="8" fillId="0" borderId="0" xfId="21" applyNumberFormat="1" applyFont="1" applyFill="1" applyBorder="1" applyAlignment="1" applyProtection="1">
      <alignment horizontal="right"/>
      <protection/>
    </xf>
    <xf numFmtId="0" fontId="10" fillId="0" borderId="0" xfId="21" applyFont="1" applyAlignment="1">
      <alignment horizontal="right"/>
      <protection/>
    </xf>
    <xf numFmtId="0" fontId="11" fillId="0" borderId="0" xfId="21" applyFont="1">
      <alignment/>
      <protection/>
    </xf>
    <xf numFmtId="0" fontId="9" fillId="0" borderId="0" xfId="0" applyFont="1" applyAlignment="1">
      <alignment/>
    </xf>
    <xf numFmtId="0" fontId="10" fillId="0" borderId="0" xfId="21" applyFont="1" applyAlignment="1">
      <alignment horizontal="right"/>
      <protection/>
    </xf>
    <xf numFmtId="0" fontId="8" fillId="0" borderId="0" xfId="21" applyNumberFormat="1" applyFont="1" applyFill="1" applyBorder="1" applyAlignment="1" applyProtection="1">
      <alignment horizontal="right"/>
      <protection/>
    </xf>
    <xf numFmtId="0" fontId="10" fillId="0" borderId="0" xfId="21" applyFont="1">
      <alignment/>
      <protection/>
    </xf>
    <xf numFmtId="0" fontId="12" fillId="0" borderId="0" xfId="21" applyNumberFormat="1" applyFont="1" applyFill="1" applyBorder="1" applyAlignment="1" applyProtection="1">
      <alignment/>
      <protection/>
    </xf>
    <xf numFmtId="0" fontId="13" fillId="0" borderId="0" xfId="21" applyNumberFormat="1" applyFont="1" applyFill="1" applyBorder="1" applyAlignment="1" applyProtection="1">
      <alignment/>
      <protection/>
    </xf>
    <xf numFmtId="0" fontId="12" fillId="0" borderId="0" xfId="21" applyNumberFormat="1" applyFont="1" applyFill="1" applyBorder="1" applyAlignment="1" applyProtection="1">
      <alignment horizontal="right"/>
      <protection/>
    </xf>
    <xf numFmtId="0" fontId="12" fillId="0" borderId="0" xfId="21" applyNumberFormat="1" applyFont="1" applyFill="1" applyBorder="1" applyAlignment="1" applyProtection="1">
      <alignment horizontal="right"/>
      <protection/>
    </xf>
    <xf numFmtId="0" fontId="18" fillId="0" borderId="0" xfId="21" applyNumberFormat="1" applyFont="1" applyFill="1" applyBorder="1" applyAlignment="1" applyProtection="1">
      <alignment textRotation="255"/>
      <protection/>
    </xf>
    <xf numFmtId="0" fontId="19" fillId="0" borderId="0" xfId="21" applyNumberFormat="1" applyFont="1" applyFill="1" applyBorder="1" applyAlignment="1" applyProtection="1">
      <alignment/>
      <protection/>
    </xf>
    <xf numFmtId="0" fontId="20" fillId="0" borderId="0" xfId="21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21" applyFont="1">
      <alignment/>
      <protection/>
    </xf>
    <xf numFmtId="0" fontId="22" fillId="0" borderId="0" xfId="21" applyFont="1">
      <alignment/>
      <protection/>
    </xf>
    <xf numFmtId="0" fontId="23" fillId="0" borderId="0" xfId="21" applyNumberFormat="1" applyFont="1" applyFill="1" applyBorder="1" applyAlignment="1" applyProtection="1">
      <alignment horizontal="right"/>
      <protection/>
    </xf>
    <xf numFmtId="0" fontId="5" fillId="0" borderId="0" xfId="21" applyNumberFormat="1" applyFont="1">
      <alignment/>
      <protection/>
    </xf>
    <xf numFmtId="0" fontId="24" fillId="0" borderId="0" xfId="0" applyFont="1" applyAlignment="1">
      <alignment/>
    </xf>
    <xf numFmtId="47" fontId="0" fillId="0" borderId="0" xfId="21" applyNumberFormat="1" applyFont="1" applyFill="1" applyBorder="1" applyAlignment="1" applyProtection="1">
      <alignment horizontal="left"/>
      <protection/>
    </xf>
    <xf numFmtId="2" fontId="5" fillId="0" borderId="0" xfId="21" applyNumberFormat="1" applyFont="1">
      <alignment/>
      <protection/>
    </xf>
    <xf numFmtId="0" fontId="24" fillId="0" borderId="0" xfId="0" applyFont="1" applyFill="1" applyAlignment="1">
      <alignment/>
    </xf>
    <xf numFmtId="0" fontId="25" fillId="2" borderId="0" xfId="0" applyFont="1" applyFill="1" applyAlignment="1">
      <alignment/>
    </xf>
    <xf numFmtId="0" fontId="25" fillId="0" borderId="0" xfId="0" applyFont="1" applyFill="1" applyAlignment="1">
      <alignment/>
    </xf>
    <xf numFmtId="0" fontId="13" fillId="0" borderId="0" xfId="21" applyNumberFormat="1" applyFont="1" applyFill="1" applyBorder="1" applyAlignment="1" applyProtection="1">
      <alignment horizontal="right"/>
      <protection/>
    </xf>
    <xf numFmtId="0" fontId="15" fillId="0" borderId="0" xfId="21" applyFont="1" applyFill="1" applyAlignment="1">
      <alignment horizontal="right"/>
      <protection/>
    </xf>
    <xf numFmtId="0" fontId="14" fillId="0" borderId="0" xfId="21" applyFont="1" applyFill="1">
      <alignment/>
      <protection/>
    </xf>
    <xf numFmtId="0" fontId="13" fillId="0" borderId="0" xfId="0" applyFont="1" applyFill="1" applyAlignment="1">
      <alignment/>
    </xf>
    <xf numFmtId="0" fontId="15" fillId="0" borderId="0" xfId="21" applyFont="1" applyFill="1" applyAlignment="1">
      <alignment horizontal="right"/>
      <protection/>
    </xf>
    <xf numFmtId="0" fontId="15" fillId="0" borderId="0" xfId="21" applyFont="1" applyFill="1">
      <alignment/>
      <protection/>
    </xf>
    <xf numFmtId="168" fontId="5" fillId="0" borderId="0" xfId="15" applyNumberFormat="1" applyFont="1" applyAlignment="1">
      <alignment/>
    </xf>
    <xf numFmtId="1" fontId="5" fillId="0" borderId="0" xfId="21" applyNumberFormat="1" applyFont="1">
      <alignment/>
      <protection/>
    </xf>
    <xf numFmtId="0" fontId="1" fillId="0" borderId="0" xfId="21" applyFont="1" applyFill="1">
      <alignment/>
      <protection/>
    </xf>
    <xf numFmtId="0" fontId="26" fillId="0" borderId="0" xfId="21" applyNumberFormat="1" applyFont="1" applyFill="1" applyBorder="1" applyAlignment="1" applyProtection="1">
      <alignment textRotation="255"/>
      <protection/>
    </xf>
    <xf numFmtId="0" fontId="9" fillId="0" borderId="0" xfId="0" applyFont="1" applyAlignment="1">
      <alignment/>
    </xf>
    <xf numFmtId="0" fontId="27" fillId="0" borderId="0" xfId="21" applyNumberFormat="1" applyFont="1" applyFill="1" applyBorder="1" applyAlignment="1" applyProtection="1">
      <alignment textRotation="255"/>
      <protection/>
    </xf>
    <xf numFmtId="0" fontId="28" fillId="0" borderId="0" xfId="21" applyNumberFormat="1" applyFont="1" applyFill="1" applyBorder="1" applyAlignment="1" applyProtection="1">
      <alignment textRotation="255"/>
      <protection/>
    </xf>
    <xf numFmtId="0" fontId="13" fillId="0" borderId="0" xfId="0" applyFont="1" applyAlignment="1">
      <alignment/>
    </xf>
    <xf numFmtId="0" fontId="29" fillId="0" borderId="0" xfId="21" applyNumberFormat="1" applyFont="1" applyFill="1" applyBorder="1" applyAlignment="1" applyProtection="1">
      <alignment textRotation="255"/>
      <protection/>
    </xf>
    <xf numFmtId="0" fontId="30" fillId="0" borderId="0" xfId="21" applyFont="1">
      <alignment/>
      <protection/>
    </xf>
    <xf numFmtId="0" fontId="24" fillId="3" borderId="0" xfId="0" applyFont="1" applyFill="1" applyAlignment="1">
      <alignment/>
    </xf>
    <xf numFmtId="0" fontId="7" fillId="4" borderId="0" xfId="21" applyNumberFormat="1" applyFont="1" applyFill="1" applyBorder="1" applyAlignment="1" applyProtection="1">
      <alignment horizontal="center" vertical="center" textRotation="16" shrinkToFit="1"/>
      <protection/>
    </xf>
    <xf numFmtId="0" fontId="7" fillId="5" borderId="0" xfId="21" applyNumberFormat="1" applyFont="1" applyFill="1" applyBorder="1" applyAlignment="1" applyProtection="1">
      <alignment horizontal="center" vertical="center" textRotation="16" shrinkToFit="1"/>
      <protection/>
    </xf>
    <xf numFmtId="0" fontId="6" fillId="0" borderId="0" xfId="21" applyNumberFormat="1" applyFont="1" applyFill="1" applyBorder="1" applyAlignment="1" applyProtection="1">
      <alignment horizontal="center" vertical="center" textRotation="16" shrinkToFi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9"/>
  <sheetViews>
    <sheetView tabSelected="1" workbookViewId="0" topLeftCell="A1">
      <pane ySplit="2" topLeftCell="BM137" activePane="bottomLeft" state="frozen"/>
      <selection pane="topLeft" activeCell="B1" sqref="B1"/>
      <selection pane="bottomLeft" activeCell="A1" sqref="A1:G1"/>
    </sheetView>
  </sheetViews>
  <sheetFormatPr defaultColWidth="9.140625" defaultRowHeight="12.75"/>
  <cols>
    <col min="1" max="1" width="18.00390625" style="32" customWidth="1"/>
    <col min="2" max="2" width="4.00390625" style="0" customWidth="1"/>
    <col min="3" max="3" width="12.7109375" style="0" customWidth="1"/>
    <col min="4" max="4" width="11.140625" style="0" customWidth="1"/>
    <col min="5" max="5" width="1.7109375" style="0" customWidth="1"/>
    <col min="6" max="6" width="12.7109375" style="0" customWidth="1"/>
    <col min="7" max="7" width="11.421875" style="25" customWidth="1"/>
    <col min="8" max="8" width="2.421875" style="0" customWidth="1"/>
    <col min="9" max="9" width="1.1484375" style="43" customWidth="1"/>
    <col min="10" max="10" width="6.7109375" style="0" customWidth="1"/>
    <col min="11" max="11" width="8.00390625" style="0" customWidth="1"/>
    <col min="12" max="12" width="5.8515625" style="0" customWidth="1"/>
    <col min="13" max="13" width="6.421875" style="0" customWidth="1"/>
    <col min="14" max="14" width="6.7109375" style="0" customWidth="1"/>
    <col min="15" max="15" width="6.421875" style="0" customWidth="1"/>
    <col min="16" max="16" width="7.00390625" style="0" customWidth="1"/>
    <col min="17" max="17" width="1.8515625" style="43" customWidth="1"/>
    <col min="18" max="18" width="4.28125" style="0" customWidth="1"/>
    <col min="19" max="19" width="10.00390625" style="0" customWidth="1"/>
  </cols>
  <sheetData>
    <row r="1" spans="1:19" ht="123.75">
      <c r="A1" s="71" t="s">
        <v>470</v>
      </c>
      <c r="B1" s="71"/>
      <c r="C1" s="71"/>
      <c r="D1" s="71"/>
      <c r="E1" s="71"/>
      <c r="F1" s="71"/>
      <c r="G1" s="71"/>
      <c r="H1" s="1"/>
      <c r="I1" s="40"/>
      <c r="J1" s="63" t="s">
        <v>30</v>
      </c>
      <c r="K1" s="63" t="s">
        <v>25</v>
      </c>
      <c r="L1" s="63" t="s">
        <v>24</v>
      </c>
      <c r="M1" s="63" t="s">
        <v>31</v>
      </c>
      <c r="N1" s="63" t="s">
        <v>32</v>
      </c>
      <c r="O1" s="63" t="s">
        <v>21</v>
      </c>
      <c r="P1" s="63" t="s">
        <v>50</v>
      </c>
      <c r="Q1" s="64"/>
      <c r="R1" s="65" t="s">
        <v>26</v>
      </c>
      <c r="S1" s="65" t="s">
        <v>28</v>
      </c>
    </row>
    <row r="2" spans="1:19" s="9" customFormat="1" ht="12.75">
      <c r="A2" s="27" t="s">
        <v>0</v>
      </c>
      <c r="B2" s="6" t="s">
        <v>1</v>
      </c>
      <c r="C2" s="6" t="s">
        <v>2</v>
      </c>
      <c r="D2" s="6" t="s">
        <v>3</v>
      </c>
      <c r="E2" s="6"/>
      <c r="F2" s="6" t="s">
        <v>4</v>
      </c>
      <c r="G2" s="19" t="s">
        <v>5</v>
      </c>
      <c r="H2" s="6"/>
      <c r="I2" s="41"/>
      <c r="J2" s="6"/>
      <c r="K2" s="6"/>
      <c r="L2" s="6"/>
      <c r="M2" s="6"/>
      <c r="N2" s="6"/>
      <c r="O2" s="6"/>
      <c r="P2" s="6"/>
      <c r="Q2" s="41"/>
      <c r="R2" s="6"/>
      <c r="S2" s="6"/>
    </row>
    <row r="3" spans="1:19" ht="15.75">
      <c r="A3" s="27" t="s">
        <v>41</v>
      </c>
      <c r="B3" s="1">
        <v>1</v>
      </c>
      <c r="C3" s="1" t="s">
        <v>67</v>
      </c>
      <c r="D3" s="1" t="s">
        <v>68</v>
      </c>
      <c r="E3" s="1"/>
      <c r="F3" s="1" t="s">
        <v>61</v>
      </c>
      <c r="G3" s="20" t="s">
        <v>69</v>
      </c>
      <c r="H3" s="1"/>
      <c r="I3" s="42"/>
      <c r="J3" s="1">
        <f>SUM(IF(F3="KB",10,0)+IF(F4="KB",8,0)+IF(F5="KB",6,0)+IF(F6="KB",4,0)+IF(F7="KB",2,0)+IF(F8="KB",1,0))</f>
        <v>0</v>
      </c>
      <c r="K3" s="1">
        <f>SUM(IF(F3="MV",10,0)+IF(F4="MV",8,0)+IF(F5="MV",6,0)+IF(F6="MV",4,0)+IF(F7="MV",2,0)+IF(F8="MV",1,0))</f>
        <v>12</v>
      </c>
      <c r="L3" s="48">
        <f>SUM(IF(F3="PL",10,0)+IF(F4="PL",8,0)+IF(F5="PL",6,0)+IF(F6="PL",4,0)+IF(F7="PL",2,0)+IF(F8="PL",1,0))</f>
        <v>4</v>
      </c>
      <c r="M3" s="48">
        <f>SUM(IF(F3="ST",10,0)+IF(F4="ST",8,0)+IF(F5="ST",6,0)+IF(F6="ST",4,0)+IF(F7="ST",2,0)+IF(F8="St",1,0))</f>
        <v>8</v>
      </c>
      <c r="N3" s="48">
        <f>SUM(IF(F3="WS",10,0)+IF(F4="WS",8,0)+IF(F5="WS",6,0)+IF(F6="WS",4,0)+IF(F7="WS",2,0)+IF(F8="WS",1,0))</f>
        <v>1</v>
      </c>
      <c r="O3" s="48">
        <f>SUM(IF(F3="WL",10,0)+IF(F4="WL",8,0)+IF(F5="WL",6,0)+IF(F6="WL",4,0)+IF(F7="WL",2,0)+IF(F8="WL",1,0))</f>
        <v>6</v>
      </c>
      <c r="P3" s="48">
        <f>SUM(IF(F3="WN",10,0)+IF(F4="WN",8,0)+IF(F5="W",6,0)+IF(F6="WN",4,0)+IF(F7="WN",2,0)+IF(F8="WN",1,0))</f>
        <v>0</v>
      </c>
      <c r="Q3" s="42"/>
      <c r="R3" s="1">
        <f aca="true" t="shared" si="0" ref="R3:R8">SUM(I3:Q3)</f>
        <v>31</v>
      </c>
      <c r="S3" s="1"/>
    </row>
    <row r="4" spans="1:19" ht="12.75">
      <c r="A4" s="28"/>
      <c r="B4" s="1">
        <v>2</v>
      </c>
      <c r="C4" s="1" t="s">
        <v>70</v>
      </c>
      <c r="D4" s="1" t="s">
        <v>77</v>
      </c>
      <c r="E4" s="1"/>
      <c r="F4" s="1" t="s">
        <v>78</v>
      </c>
      <c r="G4" s="20" t="s">
        <v>79</v>
      </c>
      <c r="H4" s="1"/>
      <c r="J4" s="1"/>
      <c r="K4" s="1"/>
      <c r="L4" s="1"/>
      <c r="M4" s="1"/>
      <c r="N4" s="1"/>
      <c r="O4" s="1"/>
      <c r="P4" s="1"/>
      <c r="Q4" s="42"/>
      <c r="R4" s="1">
        <f t="shared" si="0"/>
        <v>0</v>
      </c>
      <c r="S4" s="1"/>
    </row>
    <row r="5" spans="1:19" ht="12.75">
      <c r="A5" s="28"/>
      <c r="B5" s="1">
        <v>3</v>
      </c>
      <c r="C5" s="1" t="s">
        <v>80</v>
      </c>
      <c r="D5" s="1" t="s">
        <v>81</v>
      </c>
      <c r="E5" s="1"/>
      <c r="F5" s="1" t="s">
        <v>58</v>
      </c>
      <c r="G5" s="20" t="s">
        <v>82</v>
      </c>
      <c r="H5" s="1"/>
      <c r="J5" s="1"/>
      <c r="K5" s="1"/>
      <c r="L5" s="1"/>
      <c r="M5" s="1"/>
      <c r="N5" s="1"/>
      <c r="O5" s="1"/>
      <c r="P5" s="1"/>
      <c r="Q5" s="42"/>
      <c r="R5" s="1">
        <f t="shared" si="0"/>
        <v>0</v>
      </c>
      <c r="S5" s="1"/>
    </row>
    <row r="6" spans="1:19" ht="12.75">
      <c r="A6" s="28"/>
      <c r="B6" s="1">
        <v>4</v>
      </c>
      <c r="C6" s="1" t="s">
        <v>83</v>
      </c>
      <c r="D6" s="1" t="s">
        <v>84</v>
      </c>
      <c r="E6" s="1"/>
      <c r="F6" s="1" t="s">
        <v>85</v>
      </c>
      <c r="G6" s="20" t="s">
        <v>86</v>
      </c>
      <c r="H6" s="1"/>
      <c r="J6" s="1"/>
      <c r="K6" s="1"/>
      <c r="L6" s="1"/>
      <c r="M6" s="1"/>
      <c r="N6" s="1"/>
      <c r="O6" s="1"/>
      <c r="P6" s="1"/>
      <c r="Q6" s="42"/>
      <c r="R6" s="1">
        <f t="shared" si="0"/>
        <v>0</v>
      </c>
      <c r="S6" s="1"/>
    </row>
    <row r="7" spans="1:19" ht="12.75">
      <c r="A7" s="28"/>
      <c r="B7" s="1">
        <v>5</v>
      </c>
      <c r="C7" s="1" t="s">
        <v>87</v>
      </c>
      <c r="D7" s="1" t="s">
        <v>88</v>
      </c>
      <c r="E7" s="1"/>
      <c r="F7" s="1" t="s">
        <v>61</v>
      </c>
      <c r="G7" s="20" t="s">
        <v>89</v>
      </c>
      <c r="H7" s="1"/>
      <c r="J7" s="1"/>
      <c r="K7" s="1"/>
      <c r="L7" s="1"/>
      <c r="M7" s="1"/>
      <c r="N7" s="1"/>
      <c r="O7" s="1"/>
      <c r="P7" s="1"/>
      <c r="Q7" s="42"/>
      <c r="R7" s="1">
        <f t="shared" si="0"/>
        <v>0</v>
      </c>
      <c r="S7" s="1"/>
    </row>
    <row r="8" spans="1:19" ht="12.75">
      <c r="A8" s="28"/>
      <c r="B8" s="1">
        <v>6</v>
      </c>
      <c r="C8" s="1" t="s">
        <v>90</v>
      </c>
      <c r="D8" s="1" t="s">
        <v>91</v>
      </c>
      <c r="E8" s="1"/>
      <c r="F8" s="1" t="s">
        <v>65</v>
      </c>
      <c r="G8" s="20" t="s">
        <v>92</v>
      </c>
      <c r="H8" s="1"/>
      <c r="J8" s="1"/>
      <c r="K8" s="1"/>
      <c r="L8" s="1"/>
      <c r="M8" s="1"/>
      <c r="N8" s="1"/>
      <c r="O8" s="1"/>
      <c r="P8" s="1"/>
      <c r="Q8" s="42"/>
      <c r="R8" s="1">
        <f t="shared" si="0"/>
        <v>0</v>
      </c>
      <c r="S8" s="1"/>
    </row>
    <row r="9" spans="1:19" s="9" customFormat="1" ht="13.5" customHeight="1">
      <c r="A9" s="29" t="s">
        <v>27</v>
      </c>
      <c r="B9" s="6"/>
      <c r="C9" s="6"/>
      <c r="D9" s="6"/>
      <c r="E9" s="6"/>
      <c r="F9" s="6"/>
      <c r="G9" s="19"/>
      <c r="H9" s="6"/>
      <c r="I9" s="41"/>
      <c r="J9" s="6">
        <f aca="true" t="shared" si="1" ref="J9:O9">SUM(J3:J8)</f>
        <v>0</v>
      </c>
      <c r="K9" s="6">
        <f t="shared" si="1"/>
        <v>12</v>
      </c>
      <c r="L9" s="6">
        <f t="shared" si="1"/>
        <v>4</v>
      </c>
      <c r="M9" s="6">
        <f t="shared" si="1"/>
        <v>8</v>
      </c>
      <c r="N9" s="6">
        <f t="shared" si="1"/>
        <v>1</v>
      </c>
      <c r="O9" s="6">
        <f t="shared" si="1"/>
        <v>6</v>
      </c>
      <c r="P9" s="6"/>
      <c r="Q9" s="41"/>
      <c r="R9" s="6"/>
      <c r="S9" s="6">
        <f>SUM(J9:P9)</f>
        <v>31</v>
      </c>
    </row>
    <row r="10" spans="1:19" ht="12.75">
      <c r="A10" s="28"/>
      <c r="B10" s="1"/>
      <c r="C10" s="1"/>
      <c r="D10" s="1"/>
      <c r="E10" s="1"/>
      <c r="F10" s="1"/>
      <c r="G10" s="20"/>
      <c r="H10" s="1"/>
      <c r="J10" s="1"/>
      <c r="K10" s="1"/>
      <c r="L10" s="1"/>
      <c r="M10" s="1"/>
      <c r="N10" s="1"/>
      <c r="O10" s="1"/>
      <c r="P10" s="1"/>
      <c r="Q10" s="42"/>
      <c r="R10" s="1"/>
      <c r="S10" s="1"/>
    </row>
    <row r="11" spans="1:19" ht="15.75">
      <c r="A11" s="27" t="s">
        <v>42</v>
      </c>
      <c r="B11" s="1">
        <v>1</v>
      </c>
      <c r="C11" s="1" t="s">
        <v>83</v>
      </c>
      <c r="D11" s="1" t="s">
        <v>84</v>
      </c>
      <c r="E11" s="1"/>
      <c r="F11" s="1" t="s">
        <v>85</v>
      </c>
      <c r="G11" s="20" t="s">
        <v>245</v>
      </c>
      <c r="H11" s="1"/>
      <c r="I11" s="42"/>
      <c r="J11" s="48">
        <f>SUM(IF(F11="KB",10,0)+IF(F12="KB",8,0)+IF(F13="KB",6,0)+IF(F14="KB",4,0)+IF(F15="KB",2,0)+IF(F16="KB",1,0))</f>
        <v>0</v>
      </c>
      <c r="K11" s="48">
        <f>SUM(IF(F11="MV",10,0)+IF(F12="MV",8,0)+IF(F13="MV",6,0)+IF(F14="MV",4,0)+IF(F15="MV",2,0)+IF(F16="MV",1,0))</f>
        <v>3</v>
      </c>
      <c r="L11" s="48">
        <f>SUM(IF(F11="PL",10,0)+IF(F12="PL",8,0)+IF(F13="PL",6,0)+IF(F14="PL",4,0)+IF(F15="PL",2,0)+IF(F16="PL",1,0))</f>
        <v>10</v>
      </c>
      <c r="M11" s="48">
        <f>SUM(IF(F11="ST",10,0)+IF(F12="ST",8,0)+IF(F13="ST",6,0)+IF(F14="ST",4,0)+IF(F15="ST",2,0)+IF(F16="ST",1,0))</f>
        <v>8</v>
      </c>
      <c r="N11" s="48">
        <f>SUM(IF(F11="WS",10,0)+IF(F12="WS",8,0)+IF(F13="WS",6,0)+IF(F14="WS",4,0)+IF(F15="WS",2,0)+IF(F16="WS",1,0))</f>
        <v>0</v>
      </c>
      <c r="O11" s="48">
        <f>SUM(IF(F11="WL",10,0)+IF(F12="WL",8,0)+IF(F13="WL",6,0)+IF(F14="WL",4,0)+IF(F15="WL",2,0)+IF(F16="WL",1,0))</f>
        <v>10</v>
      </c>
      <c r="P11" s="48">
        <f>SUM(IF(F11="WN",10,0)+IF(F12="WN",8,0)+IF(F13="WN",6,0)+IF(F14="WN",4,0)+IF(F15="WN",2,0)+IF(F16="WN",1,0))</f>
        <v>0</v>
      </c>
      <c r="Q11" s="42"/>
      <c r="R11" s="1">
        <f aca="true" t="shared" si="2" ref="R11:R16">SUM(I11:Q11)</f>
        <v>31</v>
      </c>
      <c r="S11" s="1"/>
    </row>
    <row r="12" spans="1:19" ht="12.75">
      <c r="A12" s="28"/>
      <c r="B12" s="1">
        <v>2</v>
      </c>
      <c r="C12" s="1" t="s">
        <v>70</v>
      </c>
      <c r="D12" s="1" t="s">
        <v>77</v>
      </c>
      <c r="E12" s="1"/>
      <c r="F12" s="1" t="s">
        <v>78</v>
      </c>
      <c r="G12" s="20" t="s">
        <v>246</v>
      </c>
      <c r="H12" s="1"/>
      <c r="I12" s="42"/>
      <c r="J12" s="1"/>
      <c r="K12" s="1"/>
      <c r="L12" s="1"/>
      <c r="M12" s="1"/>
      <c r="N12" s="1"/>
      <c r="O12" s="1"/>
      <c r="P12" s="1"/>
      <c r="Q12" s="42"/>
      <c r="R12" s="1">
        <f t="shared" si="2"/>
        <v>0</v>
      </c>
      <c r="S12" s="1"/>
    </row>
    <row r="13" spans="1:19" ht="12.75">
      <c r="A13" s="28"/>
      <c r="B13" s="1">
        <v>3</v>
      </c>
      <c r="C13" s="1" t="s">
        <v>247</v>
      </c>
      <c r="D13" s="1" t="s">
        <v>168</v>
      </c>
      <c r="E13" s="1"/>
      <c r="F13" s="1" t="s">
        <v>58</v>
      </c>
      <c r="G13" s="20" t="s">
        <v>248</v>
      </c>
      <c r="H13" s="1"/>
      <c r="I13" s="42"/>
      <c r="J13" s="1"/>
      <c r="K13" s="1"/>
      <c r="L13" s="1"/>
      <c r="M13" s="1"/>
      <c r="N13" s="1"/>
      <c r="O13" s="1"/>
      <c r="P13" s="1"/>
      <c r="Q13" s="42"/>
      <c r="R13" s="1">
        <f t="shared" si="2"/>
        <v>0</v>
      </c>
      <c r="S13" s="1"/>
    </row>
    <row r="14" spans="1:19" ht="12.75">
      <c r="A14" s="28"/>
      <c r="B14" s="1">
        <v>4</v>
      </c>
      <c r="C14" s="1" t="s">
        <v>80</v>
      </c>
      <c r="D14" s="1" t="s">
        <v>81</v>
      </c>
      <c r="E14" s="1"/>
      <c r="F14" s="1" t="s">
        <v>58</v>
      </c>
      <c r="G14" s="20" t="s">
        <v>249</v>
      </c>
      <c r="H14" s="1"/>
      <c r="I14" s="42"/>
      <c r="J14" s="1"/>
      <c r="K14" s="1"/>
      <c r="L14" s="1"/>
      <c r="M14" s="1"/>
      <c r="N14" s="1"/>
      <c r="O14" s="1"/>
      <c r="Q14" s="42"/>
      <c r="R14" s="1">
        <f t="shared" si="2"/>
        <v>0</v>
      </c>
      <c r="S14" s="1"/>
    </row>
    <row r="15" spans="1:19" ht="12.75">
      <c r="A15" s="28"/>
      <c r="B15" s="1">
        <v>5</v>
      </c>
      <c r="C15" s="1" t="s">
        <v>87</v>
      </c>
      <c r="D15" s="1" t="s">
        <v>250</v>
      </c>
      <c r="E15" s="1"/>
      <c r="F15" s="1" t="s">
        <v>61</v>
      </c>
      <c r="G15" s="20" t="s">
        <v>251</v>
      </c>
      <c r="H15" s="1"/>
      <c r="I15" s="42"/>
      <c r="J15" s="1"/>
      <c r="K15" s="1"/>
      <c r="L15" s="1"/>
      <c r="M15" s="1"/>
      <c r="N15" s="1"/>
      <c r="O15" s="1"/>
      <c r="Q15" s="42"/>
      <c r="R15" s="1">
        <f t="shared" si="2"/>
        <v>0</v>
      </c>
      <c r="S15" s="1"/>
    </row>
    <row r="16" spans="1:19" ht="12.75">
      <c r="A16" s="28"/>
      <c r="B16" s="1">
        <v>6</v>
      </c>
      <c r="C16" s="1" t="s">
        <v>67</v>
      </c>
      <c r="D16" s="1" t="s">
        <v>68</v>
      </c>
      <c r="E16" s="1"/>
      <c r="F16" s="1" t="s">
        <v>61</v>
      </c>
      <c r="G16" s="20" t="s">
        <v>252</v>
      </c>
      <c r="H16" s="1"/>
      <c r="I16" s="42"/>
      <c r="J16" s="1"/>
      <c r="K16" s="1"/>
      <c r="L16" s="1"/>
      <c r="M16" s="1"/>
      <c r="N16" s="1"/>
      <c r="O16" s="1"/>
      <c r="Q16" s="42"/>
      <c r="R16" s="1">
        <f t="shared" si="2"/>
        <v>0</v>
      </c>
      <c r="S16" s="1"/>
    </row>
    <row r="17" spans="1:19" ht="12.75">
      <c r="A17" s="29" t="s">
        <v>27</v>
      </c>
      <c r="B17" s="6"/>
      <c r="C17" s="6"/>
      <c r="D17" s="6"/>
      <c r="E17" s="6"/>
      <c r="F17" s="6"/>
      <c r="G17" s="19"/>
      <c r="H17" s="6"/>
      <c r="I17" s="41"/>
      <c r="J17" s="6">
        <f aca="true" t="shared" si="3" ref="J17:O17">SUM(J9:J16)</f>
        <v>0</v>
      </c>
      <c r="K17" s="6">
        <f t="shared" si="3"/>
        <v>15</v>
      </c>
      <c r="L17" s="6">
        <f t="shared" si="3"/>
        <v>14</v>
      </c>
      <c r="M17" s="6">
        <f t="shared" si="3"/>
        <v>16</v>
      </c>
      <c r="N17" s="6">
        <f t="shared" si="3"/>
        <v>1</v>
      </c>
      <c r="O17" s="6">
        <f t="shared" si="3"/>
        <v>16</v>
      </c>
      <c r="P17" s="6">
        <f>SUM(P11:P16)</f>
        <v>0</v>
      </c>
      <c r="Q17" s="41"/>
      <c r="R17" s="6"/>
      <c r="S17" s="6">
        <f>SUM(J17:P17)</f>
        <v>62</v>
      </c>
    </row>
    <row r="18" spans="1:19" ht="12.75">
      <c r="A18" s="28"/>
      <c r="B18" s="1"/>
      <c r="C18" s="1"/>
      <c r="D18" s="1"/>
      <c r="E18" s="1"/>
      <c r="F18" s="1"/>
      <c r="G18" s="20"/>
      <c r="H18" s="1"/>
      <c r="I18" s="42"/>
      <c r="J18" s="1"/>
      <c r="K18" s="1"/>
      <c r="L18" s="1"/>
      <c r="M18" s="1"/>
      <c r="N18" s="1"/>
      <c r="O18" s="1"/>
      <c r="Q18" s="42"/>
      <c r="R18" s="1"/>
      <c r="S18" s="1"/>
    </row>
    <row r="19" spans="1:18" ht="15.75">
      <c r="A19" s="27" t="s">
        <v>43</v>
      </c>
      <c r="B19" s="1">
        <v>1</v>
      </c>
      <c r="C19" s="1" t="s">
        <v>56</v>
      </c>
      <c r="D19" s="1" t="s">
        <v>57</v>
      </c>
      <c r="E19" s="1"/>
      <c r="F19" s="1" t="s">
        <v>58</v>
      </c>
      <c r="G19" s="20" t="s">
        <v>51</v>
      </c>
      <c r="H19" s="1"/>
      <c r="I19" s="42"/>
      <c r="J19" s="48">
        <f>SUM(IF(F19="KB",10,0)+IF(F20="KB",8,0)+IF(F21="KB",6,0)+IF(F22="KB",4,0)+IF(F23="KB",2,0)+IF(F24="KB",0.5,0))</f>
        <v>0</v>
      </c>
      <c r="K19" s="48">
        <f>SUM(IF(F19="MV",10,0)+IF(F20="MV",8,0)+IF(F21="MV",6,0)+IF(F22="MV",4,0)+IF(F23="MV",2,0)+IF(F24="MV",1,0))</f>
        <v>8</v>
      </c>
      <c r="L19" s="48">
        <f>SUM(IF(F19="PL",10,0)+IF(F20="PL",8,0)+IF(F21="PL",6,0)+IF(F22="PLV",4,0)+IF(F23="PL",2,0)+IF(F24="PL",1,0))</f>
        <v>0</v>
      </c>
      <c r="M19" s="48">
        <f>SUM(IF(F19="ST",10,0)+IF(F20="ST",8,0)+IF(F21="ST",6,0)+IF(F22="ST",4,0)+IF(F23="ST",2,0)+IF(F24="ST",1,0))</f>
        <v>0</v>
      </c>
      <c r="N19" s="48">
        <f>SUM(IF(F19="WS",10,0)+IF(F20="WS",8,0)+IF(F21="WS",6,0)+IF(F22="WS",4,0)+IF(F23="WS",2,0)+IF(F24="WS",1,0))</f>
        <v>6</v>
      </c>
      <c r="O19" s="48">
        <f>SUM(IF(F19="WL",10,0)+IF(F20="WL",8,0)+IF(F21="WL",6,0)+IF(F22="WL",4,0)+IF(F23="WL",2,0)+IF(F24="WL",1,0))</f>
        <v>10</v>
      </c>
      <c r="P19" s="48">
        <f>SUM(IF(F19="WN",10,0)+IF(F20="WN",8,0)+IF(F21="WN",6,0)+IF(F22="WN",4,0)+IF(F23="WN",2,0)+IF(F24="WN",1,0))</f>
        <v>0</v>
      </c>
      <c r="Q19" s="42"/>
      <c r="R19" s="1">
        <f aca="true" t="shared" si="4" ref="R19:R24">SUM(I19:Q19)</f>
        <v>24</v>
      </c>
    </row>
    <row r="20" spans="1:18" ht="12.75">
      <c r="A20" s="28"/>
      <c r="B20" s="1">
        <v>2</v>
      </c>
      <c r="C20" s="1" t="s">
        <v>59</v>
      </c>
      <c r="D20" s="1" t="s">
        <v>60</v>
      </c>
      <c r="E20" s="1"/>
      <c r="F20" s="1" t="s">
        <v>61</v>
      </c>
      <c r="G20" s="20" t="s">
        <v>62</v>
      </c>
      <c r="H20" s="1"/>
      <c r="I20" s="42"/>
      <c r="J20" s="1"/>
      <c r="K20" s="1"/>
      <c r="L20" s="1"/>
      <c r="M20" s="1"/>
      <c r="N20" s="1"/>
      <c r="O20" s="1"/>
      <c r="P20" s="1"/>
      <c r="Q20" s="42"/>
      <c r="R20" s="1">
        <f t="shared" si="4"/>
        <v>0</v>
      </c>
    </row>
    <row r="21" spans="1:18" ht="12.75">
      <c r="A21" s="28"/>
      <c r="B21" s="1">
        <v>3</v>
      </c>
      <c r="C21" s="1" t="s">
        <v>63</v>
      </c>
      <c r="D21" s="1" t="s">
        <v>64</v>
      </c>
      <c r="E21" s="1"/>
      <c r="F21" s="1" t="s">
        <v>65</v>
      </c>
      <c r="G21" s="20" t="s">
        <v>66</v>
      </c>
      <c r="H21" s="1"/>
      <c r="I21" s="42"/>
      <c r="J21" s="1"/>
      <c r="K21" s="1"/>
      <c r="L21" s="1"/>
      <c r="M21" s="1"/>
      <c r="N21" s="1"/>
      <c r="O21" s="1"/>
      <c r="P21" s="1"/>
      <c r="Q21" s="42"/>
      <c r="R21" s="1">
        <f t="shared" si="4"/>
        <v>0</v>
      </c>
    </row>
    <row r="22" spans="1:18" ht="12.75">
      <c r="A22" s="28"/>
      <c r="B22" s="1">
        <v>4</v>
      </c>
      <c r="C22" s="1" t="s">
        <v>71</v>
      </c>
      <c r="D22" s="1" t="s">
        <v>72</v>
      </c>
      <c r="E22" s="1"/>
      <c r="F22" s="1"/>
      <c r="G22" s="20" t="s">
        <v>61</v>
      </c>
      <c r="H22" s="1"/>
      <c r="I22" s="42"/>
      <c r="J22" s="1"/>
      <c r="K22" s="1">
        <v>2.8</v>
      </c>
      <c r="L22" s="1"/>
      <c r="M22" s="1">
        <v>1.4</v>
      </c>
      <c r="N22" s="1">
        <v>1.4</v>
      </c>
      <c r="O22" s="1">
        <v>1.4</v>
      </c>
      <c r="P22" s="1"/>
      <c r="Q22" s="42"/>
      <c r="R22" s="1">
        <f t="shared" si="4"/>
        <v>7</v>
      </c>
    </row>
    <row r="23" spans="1:18" ht="12.75">
      <c r="A23" s="28"/>
      <c r="B23" s="1">
        <v>5</v>
      </c>
      <c r="C23" s="1" t="s">
        <v>73</v>
      </c>
      <c r="D23" s="1" t="s">
        <v>74</v>
      </c>
      <c r="E23" s="1"/>
      <c r="F23" s="1"/>
      <c r="G23" s="20" t="s">
        <v>61</v>
      </c>
      <c r="H23" s="7"/>
      <c r="I23" s="44"/>
      <c r="J23" s="7"/>
      <c r="K23" s="7"/>
      <c r="L23" s="7"/>
      <c r="M23" s="7"/>
      <c r="N23" s="7"/>
      <c r="O23" s="7"/>
      <c r="P23" s="7"/>
      <c r="Q23" s="44"/>
      <c r="R23" s="7">
        <f t="shared" si="4"/>
        <v>0</v>
      </c>
    </row>
    <row r="24" spans="1:18" ht="12.75">
      <c r="A24" s="46"/>
      <c r="B24" s="1">
        <v>6</v>
      </c>
      <c r="C24" s="1" t="s">
        <v>75</v>
      </c>
      <c r="D24" s="1" t="s">
        <v>76</v>
      </c>
      <c r="E24" s="1"/>
      <c r="F24" s="1"/>
      <c r="G24" s="20" t="s">
        <v>58</v>
      </c>
      <c r="H24" s="7"/>
      <c r="I24" s="44"/>
      <c r="J24" s="7"/>
      <c r="K24" s="7"/>
      <c r="L24" s="7"/>
      <c r="M24" s="7"/>
      <c r="N24" s="7"/>
      <c r="O24" s="7"/>
      <c r="P24" s="7"/>
      <c r="Q24" s="44"/>
      <c r="R24" s="7">
        <f t="shared" si="4"/>
        <v>0</v>
      </c>
    </row>
    <row r="25" spans="1:19" s="13" customFormat="1" ht="12.75">
      <c r="A25" s="30" t="s">
        <v>27</v>
      </c>
      <c r="B25" s="12"/>
      <c r="C25" s="12"/>
      <c r="D25" s="12"/>
      <c r="E25" s="12"/>
      <c r="F25" s="12"/>
      <c r="G25" s="23"/>
      <c r="H25" s="12"/>
      <c r="I25" s="45"/>
      <c r="J25" s="12">
        <f>SUM(J17:J24)</f>
        <v>0</v>
      </c>
      <c r="K25" s="12">
        <f>SUM(K17:K24)</f>
        <v>25.8</v>
      </c>
      <c r="L25" s="12">
        <f>SUM(L17:L24)</f>
        <v>14</v>
      </c>
      <c r="M25" s="12">
        <f>SUM(M17:M24)</f>
        <v>17.4</v>
      </c>
      <c r="N25" s="12">
        <f>SUM(N17:N24)</f>
        <v>8.4</v>
      </c>
      <c r="O25" s="50">
        <v>17.4</v>
      </c>
      <c r="P25" s="12">
        <f>SUM(P17:P24)</f>
        <v>0</v>
      </c>
      <c r="Q25" s="45"/>
      <c r="R25" s="12"/>
      <c r="S25" s="12">
        <f>SUM(J25:P25)</f>
        <v>83</v>
      </c>
    </row>
    <row r="26" spans="1:18" ht="12.75">
      <c r="A26" s="31"/>
      <c r="B26" s="7"/>
      <c r="C26" s="18"/>
      <c r="D26" s="18"/>
      <c r="E26" s="7"/>
      <c r="F26" s="18"/>
      <c r="G26" s="21"/>
      <c r="H26" s="7"/>
      <c r="I26" s="44"/>
      <c r="J26" s="7"/>
      <c r="K26" s="7"/>
      <c r="L26" s="7"/>
      <c r="M26" s="7"/>
      <c r="N26" s="7"/>
      <c r="O26" s="7"/>
      <c r="P26" s="7"/>
      <c r="Q26" s="44"/>
      <c r="R26" s="7"/>
    </row>
    <row r="27" spans="1:19" ht="15.75">
      <c r="A27" s="27" t="s">
        <v>44</v>
      </c>
      <c r="B27" s="1">
        <v>1</v>
      </c>
      <c r="C27" s="1" t="s">
        <v>217</v>
      </c>
      <c r="D27" s="1" t="s">
        <v>218</v>
      </c>
      <c r="E27" s="1"/>
      <c r="F27" s="1" t="s">
        <v>101</v>
      </c>
      <c r="G27" s="20" t="s">
        <v>219</v>
      </c>
      <c r="H27" s="7"/>
      <c r="I27" s="44"/>
      <c r="J27" s="48">
        <f>SUM(IF(F27="KB",10,0)+IF(F28="KB",8,0)+IF(F29="KB",6,0)+IF(F30="KB",4,0)+IF(F31="KB",2,0)+IF(F32="KB",1,0))</f>
        <v>10</v>
      </c>
      <c r="K27" s="48">
        <f>SUM(IF(F27="MV",10,0)+IF(F28="MV",8,0)+IF(F29="MV",6,0)+IF(F30="MV",4,0)+IF(F31="MV",2,0)+IF(F32="MV",1,0))</f>
        <v>12</v>
      </c>
      <c r="L27" s="48">
        <f>SUM(IF(F27="PL",10,0)+IF(F28="PL",8,0)+IF(F29="PL",6,0)+IF(F30="PL",4,0)+IF(F31="PL",2,0)+IF(F32="PL",1,0))</f>
        <v>0</v>
      </c>
      <c r="M27" s="48">
        <f>SUM(IF(F27="ST",10,0)+IF(F28="ST",8,0)+IF(F29="ST",6,0)+IF(F30="ST",4,0)+IF(F31="st",2,0)+IF(F32="ST",1,0))</f>
        <v>2</v>
      </c>
      <c r="N27" s="48">
        <f>SUM(IF(F27="WS",10,0)+IF(F28="WS",8,0)+IF(F29="WS",6,0)+IF(F30="WS",4,0)+IF(F31="WS",2,0)+IF(F32="WS",1,0))</f>
        <v>6</v>
      </c>
      <c r="O27" s="48">
        <f>SUM(IF(F27="WL",10,0)+IF(F28="WL",8,0)+IF(F300="WL",6,0)+IF(F30="WL",4,0)+IF(F31="WL",2,0)+IF(F32="WL",1,0))</f>
        <v>0</v>
      </c>
      <c r="P27" s="48">
        <f>SUM(IF(F27="WN",10,0)+IF(F28="WN",8,0)+IF(F300="WN",6,0)+IF(F30="WN",4,0)+IF(F31="WN",2,0)+IF(F32="WN",1,0))</f>
        <v>1</v>
      </c>
      <c r="Q27" s="44"/>
      <c r="R27" s="7">
        <f aca="true" t="shared" si="5" ref="R27:R32">SUM(I27:Q27)</f>
        <v>31</v>
      </c>
      <c r="S27" s="7"/>
    </row>
    <row r="28" spans="1:19" ht="12.75">
      <c r="A28" s="28"/>
      <c r="B28" s="1">
        <v>2</v>
      </c>
      <c r="C28" s="1" t="s">
        <v>220</v>
      </c>
      <c r="D28" s="1" t="s">
        <v>221</v>
      </c>
      <c r="E28" s="1"/>
      <c r="F28" s="1" t="s">
        <v>61</v>
      </c>
      <c r="G28" s="20" t="s">
        <v>222</v>
      </c>
      <c r="H28" s="7"/>
      <c r="I28" s="44"/>
      <c r="J28" s="7"/>
      <c r="K28" s="7"/>
      <c r="L28" s="7"/>
      <c r="M28" s="7"/>
      <c r="N28" s="7"/>
      <c r="O28" s="7"/>
      <c r="P28" s="7"/>
      <c r="Q28" s="44"/>
      <c r="R28" s="7">
        <f t="shared" si="5"/>
        <v>0</v>
      </c>
      <c r="S28" s="7"/>
    </row>
    <row r="29" spans="1:19" ht="12.75">
      <c r="A29" s="28"/>
      <c r="B29" s="1">
        <v>3</v>
      </c>
      <c r="C29" s="1" t="s">
        <v>63</v>
      </c>
      <c r="D29" s="1" t="s">
        <v>223</v>
      </c>
      <c r="E29" s="1"/>
      <c r="F29" s="1" t="s">
        <v>65</v>
      </c>
      <c r="G29" s="20" t="s">
        <v>224</v>
      </c>
      <c r="H29" s="7"/>
      <c r="I29" s="44"/>
      <c r="J29" s="7"/>
      <c r="K29" s="7"/>
      <c r="L29" s="7"/>
      <c r="M29" s="7"/>
      <c r="N29" s="7"/>
      <c r="O29" s="7"/>
      <c r="P29" s="7"/>
      <c r="Q29" s="44"/>
      <c r="R29" s="7">
        <f t="shared" si="5"/>
        <v>0</v>
      </c>
      <c r="S29" s="7"/>
    </row>
    <row r="30" spans="1:19" ht="12.75">
      <c r="A30" s="28"/>
      <c r="B30" s="1">
        <v>4</v>
      </c>
      <c r="C30" s="1" t="s">
        <v>178</v>
      </c>
      <c r="D30" s="1" t="s">
        <v>179</v>
      </c>
      <c r="E30" s="1"/>
      <c r="F30" s="1" t="s">
        <v>61</v>
      </c>
      <c r="G30" s="20" t="s">
        <v>52</v>
      </c>
      <c r="H30" s="7"/>
      <c r="I30" s="44"/>
      <c r="J30" s="7"/>
      <c r="K30" s="7"/>
      <c r="L30" s="7"/>
      <c r="M30" s="7"/>
      <c r="N30" s="7"/>
      <c r="O30" s="7"/>
      <c r="P30" s="7"/>
      <c r="Q30" s="44"/>
      <c r="R30" s="7">
        <f t="shared" si="5"/>
        <v>0</v>
      </c>
      <c r="S30" s="7"/>
    </row>
    <row r="31" spans="1:19" ht="12.75">
      <c r="A31" s="28"/>
      <c r="B31" s="1">
        <v>5</v>
      </c>
      <c r="C31" s="1" t="s">
        <v>134</v>
      </c>
      <c r="D31" s="1" t="s">
        <v>173</v>
      </c>
      <c r="E31" s="1"/>
      <c r="F31" s="1" t="s">
        <v>78</v>
      </c>
      <c r="G31" s="20" t="s">
        <v>225</v>
      </c>
      <c r="H31" s="7"/>
      <c r="I31" s="44"/>
      <c r="J31" s="7"/>
      <c r="K31" s="7"/>
      <c r="L31" s="7"/>
      <c r="M31" s="7"/>
      <c r="N31" s="7"/>
      <c r="O31" s="7"/>
      <c r="P31" s="7"/>
      <c r="Q31" s="44"/>
      <c r="R31" s="7">
        <f t="shared" si="5"/>
        <v>0</v>
      </c>
      <c r="S31" s="7"/>
    </row>
    <row r="32" spans="1:19" ht="12.75">
      <c r="A32" s="28"/>
      <c r="B32" s="1">
        <v>6</v>
      </c>
      <c r="C32" s="1" t="s">
        <v>226</v>
      </c>
      <c r="D32" s="1" t="s">
        <v>227</v>
      </c>
      <c r="E32" s="1"/>
      <c r="F32" s="1" t="s">
        <v>152</v>
      </c>
      <c r="G32" s="20" t="s">
        <v>228</v>
      </c>
      <c r="H32" s="7"/>
      <c r="I32" s="44"/>
      <c r="J32" s="7"/>
      <c r="K32" s="7"/>
      <c r="L32" s="7"/>
      <c r="M32" s="7"/>
      <c r="N32" s="7"/>
      <c r="O32" s="7"/>
      <c r="P32" s="7"/>
      <c r="Q32" s="44"/>
      <c r="R32" s="7">
        <f t="shared" si="5"/>
        <v>0</v>
      </c>
      <c r="S32" s="7"/>
    </row>
    <row r="33" spans="1:19" s="13" customFormat="1" ht="12.75">
      <c r="A33" s="30" t="s">
        <v>27</v>
      </c>
      <c r="B33" s="12"/>
      <c r="C33" s="12"/>
      <c r="D33" s="12"/>
      <c r="E33" s="12"/>
      <c r="F33" s="12"/>
      <c r="G33" s="23"/>
      <c r="H33" s="12"/>
      <c r="I33" s="45"/>
      <c r="J33" s="12">
        <f aca="true" t="shared" si="6" ref="J33:P33">SUM(J25:J32)</f>
        <v>10</v>
      </c>
      <c r="K33" s="12">
        <f t="shared" si="6"/>
        <v>37.8</v>
      </c>
      <c r="L33" s="12">
        <f t="shared" si="6"/>
        <v>14</v>
      </c>
      <c r="M33" s="12">
        <f t="shared" si="6"/>
        <v>19.4</v>
      </c>
      <c r="N33" s="12">
        <f t="shared" si="6"/>
        <v>14.4</v>
      </c>
      <c r="O33" s="12">
        <f t="shared" si="6"/>
        <v>17.4</v>
      </c>
      <c r="P33" s="12">
        <f t="shared" si="6"/>
        <v>1</v>
      </c>
      <c r="Q33" s="45"/>
      <c r="R33" s="12"/>
      <c r="S33" s="12">
        <f>SUM(J33:P33)</f>
        <v>114</v>
      </c>
    </row>
    <row r="34" spans="1:19" ht="12.75">
      <c r="A34" s="31"/>
      <c r="B34" s="7"/>
      <c r="C34" s="18"/>
      <c r="D34" s="18"/>
      <c r="E34" s="7"/>
      <c r="F34" s="18"/>
      <c r="G34" s="21"/>
      <c r="H34" s="7"/>
      <c r="I34" s="44"/>
      <c r="J34" s="7"/>
      <c r="K34" s="7"/>
      <c r="L34" s="7"/>
      <c r="M34" s="7"/>
      <c r="N34" s="7"/>
      <c r="O34" s="7"/>
      <c r="P34" s="7"/>
      <c r="Q34" s="44"/>
      <c r="R34" s="7"/>
      <c r="S34" s="7"/>
    </row>
    <row r="35" spans="1:18" ht="15.75">
      <c r="A35" s="27" t="s">
        <v>45</v>
      </c>
      <c r="B35" s="1">
        <v>1</v>
      </c>
      <c r="C35" s="1" t="s">
        <v>181</v>
      </c>
      <c r="D35" s="1" t="s">
        <v>76</v>
      </c>
      <c r="E35" s="1"/>
      <c r="F35" s="1" t="s">
        <v>101</v>
      </c>
      <c r="G35" s="20" t="s">
        <v>356</v>
      </c>
      <c r="H35" s="7"/>
      <c r="I35" s="44"/>
      <c r="J35" s="48">
        <f>SUM(IF(F35="KB",10,0)+IF(F36="KB",8,0)+IF(F37="KB",6,0)+IF(F38="KB",4,0)+IF(F39="KB",2,0)+IF(F40="KB",1,0))</f>
        <v>10</v>
      </c>
      <c r="K35" s="48">
        <f>SUM(IF(F35="MV",10,0)+IF(F36="MV",8,0)+IF(F37="MV",6,0)+IF(F38="MV",4,0)+IF(F39="MV",2,0)+IF(F40="MV",1,0))</f>
        <v>12</v>
      </c>
      <c r="L35" s="7">
        <f>SUM(IF(F35="PL",10,0)+IF(F36="PL",8,0)+IF(F37="PL",6,0)+IF(F38="PL",4,0)+IF(F39="PL",2,0)+IF(F40="PL",1,0))</f>
        <v>0</v>
      </c>
      <c r="M35" s="48">
        <f>SUM(IF(F35="ST",10,0)+IF(F36="ST",8,0)+IF(F37="ST",6,0)+IF(F38="ST",4,0)+IF(F39="ST",2,0)+IF(F40="ST",1,0))</f>
        <v>1</v>
      </c>
      <c r="N35" s="48">
        <f>SUM(IF(F35="WS",10,0)+IF(F36="WS",8,0)+IF(F37="WS",6,0)+IF(F38="Ws",4,0)+IF(F39="WS",2,0)+IF(F40="WS",1,0))</f>
        <v>8</v>
      </c>
      <c r="O35" s="48">
        <f>SUM(IF(F35="WL",10,0)+IF(F36="WL",8,0)+IF(F37="WL",6,0)+IF(F38="WL",4,0)+IF(F39="WL",2,0)+IF(F40="WL",1,0))</f>
        <v>0</v>
      </c>
      <c r="P35" s="48">
        <f>SUM(IF(F35="WN",10,0)+IF(F36="WN",8,0)+IF(F37="WN",6,0)+IF(F38="WN",4,0)+IF(F39="WN",2,0)+IF(F40="WN",1,0))</f>
        <v>0</v>
      </c>
      <c r="Q35" s="44"/>
      <c r="R35" s="7">
        <f aca="true" t="shared" si="7" ref="R35:R40">SUM(I35:Q35)</f>
        <v>31</v>
      </c>
    </row>
    <row r="36" spans="1:18" ht="12.75">
      <c r="A36" s="28"/>
      <c r="B36" s="1">
        <v>2</v>
      </c>
      <c r="C36" s="1" t="s">
        <v>63</v>
      </c>
      <c r="D36" s="1" t="s">
        <v>223</v>
      </c>
      <c r="E36" s="1"/>
      <c r="F36" s="1" t="s">
        <v>65</v>
      </c>
      <c r="G36" s="20" t="s">
        <v>357</v>
      </c>
      <c r="H36" s="7"/>
      <c r="I36" s="44"/>
      <c r="J36" s="7"/>
      <c r="K36" s="7"/>
      <c r="L36" s="7"/>
      <c r="M36" s="7"/>
      <c r="N36" s="7"/>
      <c r="O36" s="7"/>
      <c r="P36" s="7"/>
      <c r="Q36" s="44"/>
      <c r="R36" s="7">
        <f t="shared" si="7"/>
        <v>0</v>
      </c>
    </row>
    <row r="37" spans="1:18" ht="12.75">
      <c r="A37" s="28"/>
      <c r="B37" s="1">
        <v>3</v>
      </c>
      <c r="C37" s="1" t="s">
        <v>59</v>
      </c>
      <c r="D37" s="1" t="s">
        <v>60</v>
      </c>
      <c r="E37" s="1"/>
      <c r="F37" s="1" t="s">
        <v>61</v>
      </c>
      <c r="G37" s="20" t="s">
        <v>358</v>
      </c>
      <c r="H37" s="7"/>
      <c r="I37" s="44"/>
      <c r="J37" s="7"/>
      <c r="K37" s="7"/>
      <c r="L37" s="7"/>
      <c r="M37" s="7"/>
      <c r="N37" s="7"/>
      <c r="O37" s="7"/>
      <c r="P37" s="7"/>
      <c r="Q37" s="44"/>
      <c r="R37" s="7">
        <f t="shared" si="7"/>
        <v>0</v>
      </c>
    </row>
    <row r="38" spans="1:18" ht="12.75">
      <c r="A38" s="28"/>
      <c r="B38" s="1">
        <v>4</v>
      </c>
      <c r="C38" s="1" t="s">
        <v>220</v>
      </c>
      <c r="D38" s="1" t="s">
        <v>221</v>
      </c>
      <c r="E38" s="1"/>
      <c r="F38" s="1" t="s">
        <v>61</v>
      </c>
      <c r="G38" s="20" t="s">
        <v>359</v>
      </c>
      <c r="H38" s="7"/>
      <c r="I38" s="44"/>
      <c r="J38" s="7"/>
      <c r="K38" s="7"/>
      <c r="L38" s="7"/>
      <c r="M38" s="7"/>
      <c r="N38" s="7"/>
      <c r="O38" s="7"/>
      <c r="P38" s="7"/>
      <c r="Q38" s="44"/>
      <c r="R38" s="7">
        <f t="shared" si="7"/>
        <v>0</v>
      </c>
    </row>
    <row r="39" spans="1:18" ht="12.75">
      <c r="A39" s="28"/>
      <c r="B39" s="1">
        <v>5</v>
      </c>
      <c r="C39" s="1" t="s">
        <v>178</v>
      </c>
      <c r="D39" s="1" t="s">
        <v>179</v>
      </c>
      <c r="E39" s="1"/>
      <c r="F39" s="1" t="s">
        <v>61</v>
      </c>
      <c r="G39" s="20" t="s">
        <v>360</v>
      </c>
      <c r="H39" s="7"/>
      <c r="I39" s="44"/>
      <c r="J39" s="7"/>
      <c r="K39" s="7"/>
      <c r="L39" s="7"/>
      <c r="M39" s="7"/>
      <c r="N39" s="7"/>
      <c r="O39" s="7"/>
      <c r="P39" s="7"/>
      <c r="Q39" s="44"/>
      <c r="R39" s="7">
        <f t="shared" si="7"/>
        <v>0</v>
      </c>
    </row>
    <row r="40" spans="1:18" ht="12.75">
      <c r="A40" s="28"/>
      <c r="B40" s="1">
        <v>6</v>
      </c>
      <c r="C40" s="1" t="s">
        <v>239</v>
      </c>
      <c r="D40" s="1" t="s">
        <v>361</v>
      </c>
      <c r="E40" s="1"/>
      <c r="F40" s="1" t="s">
        <v>78</v>
      </c>
      <c r="G40" s="20" t="s">
        <v>362</v>
      </c>
      <c r="H40" s="7"/>
      <c r="I40" s="44"/>
      <c r="J40" s="7"/>
      <c r="K40" s="7"/>
      <c r="L40" s="7"/>
      <c r="M40" s="7"/>
      <c r="N40" s="7"/>
      <c r="O40" s="7"/>
      <c r="P40" s="7"/>
      <c r="Q40" s="44"/>
      <c r="R40" s="7">
        <f t="shared" si="7"/>
        <v>0</v>
      </c>
    </row>
    <row r="41" spans="1:19" s="13" customFormat="1" ht="12.75">
      <c r="A41" s="29" t="s">
        <v>27</v>
      </c>
      <c r="B41" s="14"/>
      <c r="C41" s="14"/>
      <c r="D41" s="14"/>
      <c r="E41" s="14"/>
      <c r="F41" s="14"/>
      <c r="G41" s="24"/>
      <c r="H41" s="12"/>
      <c r="I41" s="45"/>
      <c r="J41" s="50">
        <f aca="true" t="shared" si="8" ref="J41:P41">SUM(J33:J40)</f>
        <v>20</v>
      </c>
      <c r="K41" s="12">
        <f t="shared" si="8"/>
        <v>49.8</v>
      </c>
      <c r="L41" s="12">
        <f t="shared" si="8"/>
        <v>14</v>
      </c>
      <c r="M41" s="12">
        <f t="shared" si="8"/>
        <v>20.4</v>
      </c>
      <c r="N41" s="12">
        <f t="shared" si="8"/>
        <v>22.4</v>
      </c>
      <c r="O41" s="12">
        <f t="shared" si="8"/>
        <v>17.4</v>
      </c>
      <c r="P41" s="12">
        <f t="shared" si="8"/>
        <v>1</v>
      </c>
      <c r="Q41" s="45"/>
      <c r="R41" s="12"/>
      <c r="S41" s="12">
        <f>SUM(J41:P41)</f>
        <v>145</v>
      </c>
    </row>
    <row r="42" spans="1:19" ht="12.75">
      <c r="A42" s="28"/>
      <c r="B42" s="1"/>
      <c r="C42" s="1"/>
      <c r="D42" s="1"/>
      <c r="E42" s="1"/>
      <c r="F42" s="1"/>
      <c r="G42" s="20"/>
      <c r="H42" s="7"/>
      <c r="I42" s="44"/>
      <c r="J42" s="7"/>
      <c r="K42" s="7"/>
      <c r="L42" s="7"/>
      <c r="M42" s="7"/>
      <c r="N42" s="7"/>
      <c r="O42" s="7"/>
      <c r="P42" s="7"/>
      <c r="Q42" s="44"/>
      <c r="R42" s="7"/>
      <c r="S42" s="7"/>
    </row>
    <row r="43" spans="1:19" ht="15.75">
      <c r="A43" s="27" t="s">
        <v>47</v>
      </c>
      <c r="B43" s="1">
        <v>1</v>
      </c>
      <c r="C43" s="1"/>
      <c r="D43" s="1"/>
      <c r="E43" s="1"/>
      <c r="F43" s="1" t="s">
        <v>78</v>
      </c>
      <c r="G43" s="20" t="s">
        <v>154</v>
      </c>
      <c r="H43" s="7"/>
      <c r="I43" s="44"/>
      <c r="J43" s="48">
        <v>8</v>
      </c>
      <c r="K43" s="48">
        <f>SUM(IF(F43="MV",10,0)+IF(F44="MV",8,0)+IF(F45="MV",6,0)+IF(F46="MV",4,0)+IF(F47="MV",2,0)+IF(F48="MV",1,0))</f>
        <v>6</v>
      </c>
      <c r="L43" s="48">
        <f>SUM(IF(F43="PL",10,0)+IF(F44="PL",8,0)+IF(F45="PL",6,0)+IF(F46="PL",4,0)+IF(F47="PL",2,0)+IF(F48="PL",1,0))</f>
        <v>0</v>
      </c>
      <c r="M43" s="48">
        <f>SUM(IF(F43="ST",10,0)+IF(F44="ST",8,0)+IF(F45="ST",6,0)+IF(F46="ST",4,0)+IF(F47="ST",2,0)+IF(F48="ST",1,0))</f>
        <v>10</v>
      </c>
      <c r="N43" s="48">
        <f>SUM(IF(F43="WS",10,0)+IF(F44="WS",8,0)+IF(F45="WS",6,0)+IF(F46="WS",4,0)+IF(F47="WS",2,0)+IF(F48="WS",1,0))</f>
        <v>4</v>
      </c>
      <c r="O43" s="48">
        <f>SUM(IF(F43="WL",10,0)+IF(F44="WL",8,0)+IF(F45="WL",6,0)+IF(F46="WL",4,0)+IF(F47="WL",2,0)+IF(F48="WL",1,0))</f>
        <v>2</v>
      </c>
      <c r="P43" s="48">
        <f>SUM(IF(F43="WN",10,0)+IF(F44="WN",8,0)+IF(F45="WN",6,0)+IF(F46="WN",4,0)+IF(F47="WN",2,0)+IF(F48="WN",1,0))</f>
        <v>1</v>
      </c>
      <c r="Q43" s="44"/>
      <c r="R43" s="7">
        <f aca="true" t="shared" si="9" ref="R43:R48">SUM(I43:Q43)</f>
        <v>31</v>
      </c>
      <c r="S43" s="7"/>
    </row>
    <row r="44" spans="2:19" ht="12.75">
      <c r="B44" s="1">
        <v>2</v>
      </c>
      <c r="C44" s="1" t="s">
        <v>155</v>
      </c>
      <c r="D44" s="1"/>
      <c r="E44" s="1"/>
      <c r="F44" s="1" t="s">
        <v>101</v>
      </c>
      <c r="G44" s="20" t="s">
        <v>156</v>
      </c>
      <c r="H44" s="7"/>
      <c r="I44" s="44"/>
      <c r="J44" s="7"/>
      <c r="K44" s="7"/>
      <c r="L44" s="7"/>
      <c r="M44" s="7"/>
      <c r="N44" s="7"/>
      <c r="O44" s="7"/>
      <c r="P44" s="7"/>
      <c r="Q44" s="44"/>
      <c r="R44" s="7">
        <f t="shared" si="9"/>
        <v>0</v>
      </c>
      <c r="S44" s="7"/>
    </row>
    <row r="45" spans="1:19" ht="12.75">
      <c r="A45" s="28"/>
      <c r="B45" s="1">
        <v>3</v>
      </c>
      <c r="C45" s="1"/>
      <c r="D45" s="1"/>
      <c r="E45" s="1"/>
      <c r="F45" s="1" t="s">
        <v>61</v>
      </c>
      <c r="G45" s="20" t="s">
        <v>157</v>
      </c>
      <c r="H45" s="7"/>
      <c r="I45" s="44"/>
      <c r="J45" s="7"/>
      <c r="K45" s="7"/>
      <c r="L45" s="7"/>
      <c r="M45" s="7"/>
      <c r="N45" s="7"/>
      <c r="O45" s="7"/>
      <c r="P45" s="7"/>
      <c r="Q45" s="44"/>
      <c r="R45" s="7">
        <f t="shared" si="9"/>
        <v>0</v>
      </c>
      <c r="S45" s="7"/>
    </row>
    <row r="46" spans="1:19" ht="12.75">
      <c r="A46" s="28"/>
      <c r="B46" s="1">
        <v>4</v>
      </c>
      <c r="C46" s="1" t="s">
        <v>158</v>
      </c>
      <c r="D46" s="1"/>
      <c r="E46" s="1"/>
      <c r="F46" s="1" t="s">
        <v>65</v>
      </c>
      <c r="G46" s="20" t="s">
        <v>159</v>
      </c>
      <c r="H46" s="7"/>
      <c r="I46" s="44"/>
      <c r="J46" s="7"/>
      <c r="K46" s="7"/>
      <c r="L46" s="7"/>
      <c r="M46" s="7"/>
      <c r="N46" s="7"/>
      <c r="O46" s="7"/>
      <c r="P46" s="7"/>
      <c r="Q46" s="44"/>
      <c r="R46" s="7">
        <f t="shared" si="9"/>
        <v>0</v>
      </c>
      <c r="S46" s="7"/>
    </row>
    <row r="47" spans="1:19" ht="12.75">
      <c r="A47" s="28"/>
      <c r="B47" s="1">
        <v>5</v>
      </c>
      <c r="C47" s="1" t="s">
        <v>160</v>
      </c>
      <c r="D47" s="1"/>
      <c r="E47" s="1"/>
      <c r="F47" s="1" t="s">
        <v>58</v>
      </c>
      <c r="G47" s="20" t="s">
        <v>161</v>
      </c>
      <c r="H47" s="7"/>
      <c r="I47" s="44"/>
      <c r="J47" s="7"/>
      <c r="K47" s="7"/>
      <c r="L47" s="7"/>
      <c r="M47" s="7"/>
      <c r="N47" s="7"/>
      <c r="O47" s="7"/>
      <c r="P47" s="7"/>
      <c r="Q47" s="44"/>
      <c r="R47" s="7">
        <f t="shared" si="9"/>
        <v>0</v>
      </c>
      <c r="S47" s="7"/>
    </row>
    <row r="48" spans="1:19" ht="12.75">
      <c r="A48" s="28"/>
      <c r="B48" s="1">
        <v>6</v>
      </c>
      <c r="C48" s="1" t="s">
        <v>162</v>
      </c>
      <c r="F48" s="1" t="s">
        <v>152</v>
      </c>
      <c r="G48" s="25" t="s">
        <v>163</v>
      </c>
      <c r="H48" s="7"/>
      <c r="I48" s="44"/>
      <c r="J48" s="7"/>
      <c r="K48" s="7"/>
      <c r="L48" s="7"/>
      <c r="M48" s="7"/>
      <c r="N48" s="7"/>
      <c r="O48" s="7"/>
      <c r="Q48" s="44"/>
      <c r="R48" s="7">
        <f t="shared" si="9"/>
        <v>0</v>
      </c>
      <c r="S48" s="7"/>
    </row>
    <row r="49" spans="1:19" s="13" customFormat="1" ht="12.75">
      <c r="A49" s="33" t="s">
        <v>27</v>
      </c>
      <c r="B49" s="12"/>
      <c r="C49" s="12"/>
      <c r="D49" s="12"/>
      <c r="E49" s="12"/>
      <c r="F49" s="12"/>
      <c r="G49" s="23"/>
      <c r="H49" s="12"/>
      <c r="I49" s="45"/>
      <c r="J49" s="12">
        <f>SUM(J41:J48)</f>
        <v>28</v>
      </c>
      <c r="K49" s="12">
        <f aca="true" t="shared" si="10" ref="K49:P49">SUM(K41:K48)</f>
        <v>55.8</v>
      </c>
      <c r="L49" s="12">
        <f t="shared" si="10"/>
        <v>14</v>
      </c>
      <c r="M49" s="50">
        <f>SUM(M41:M48)</f>
        <v>30.4</v>
      </c>
      <c r="N49" s="12">
        <f t="shared" si="10"/>
        <v>26.4</v>
      </c>
      <c r="O49" s="12">
        <f t="shared" si="10"/>
        <v>19.4</v>
      </c>
      <c r="P49" s="12">
        <f t="shared" si="10"/>
        <v>2</v>
      </c>
      <c r="Q49" s="45"/>
      <c r="R49" s="12"/>
      <c r="S49" s="12">
        <f>SUM(J49:P49)</f>
        <v>176</v>
      </c>
    </row>
    <row r="50" spans="1:19" ht="12.75">
      <c r="A50" s="31"/>
      <c r="B50" s="7"/>
      <c r="C50" s="18"/>
      <c r="D50" s="18"/>
      <c r="E50" s="7"/>
      <c r="F50" s="18"/>
      <c r="G50" s="21"/>
      <c r="H50" s="7"/>
      <c r="I50" s="44"/>
      <c r="J50" s="7"/>
      <c r="K50" s="7"/>
      <c r="L50" s="7"/>
      <c r="M50" s="7"/>
      <c r="N50" s="7"/>
      <c r="O50" s="7"/>
      <c r="P50" s="7"/>
      <c r="Q50" s="44"/>
      <c r="R50" s="7"/>
      <c r="S50" s="7"/>
    </row>
    <row r="51" spans="1:19" ht="15.75">
      <c r="A51" s="27" t="s">
        <v>6</v>
      </c>
      <c r="B51" s="1">
        <v>1</v>
      </c>
      <c r="C51" s="1" t="s">
        <v>164</v>
      </c>
      <c r="D51" s="1" t="s">
        <v>165</v>
      </c>
      <c r="E51" s="1"/>
      <c r="F51" s="1" t="s">
        <v>61</v>
      </c>
      <c r="G51" s="20" t="s">
        <v>166</v>
      </c>
      <c r="H51" s="7"/>
      <c r="I51" s="44"/>
      <c r="J51" s="48">
        <f>SUM(IF(F51="KB",10,0)+IF(F52="KB",8,0)+IF(F53="KB",6,0)+IF(F54="KB",4,0)+IF(F55="KB",2,0)+IF(F56="KB",1,0))</f>
        <v>0</v>
      </c>
      <c r="K51" s="48">
        <f>SUM(IF(F51="MV",10,0)+IF(F52="MV",8,0)+IF(F53="MV",6,0)+IF(F54="MV",4,0)+IF(F55="MV",2,0)+IF(F56="MV",1,0))</f>
        <v>17</v>
      </c>
      <c r="L51" s="48">
        <f>SUM(IF(F51="PL",10,0)+IF(F52="PL",8,0)+IF(F53="PL",6,0)+IF(F54="PL",4,0)+IF(F55="PL",2,0)+IF(F56="PL",1,0))</f>
        <v>0</v>
      </c>
      <c r="M51" s="48">
        <f>SUM(IF(F51="ST",10,0)+IF(F52="ST",8,0)+IF(F53="St",6,0)+IF(F54="ST",4,0)+IF(F55="ST",2,0)+IF(F56="St",1,0))</f>
        <v>4</v>
      </c>
      <c r="N51" s="48">
        <f>SUM(IF(F51="WS",10,0)+IF(F52="WS",8,0)+IF(F53="WS",6,0)+IF(F54="WS",4,0)+IF(F55="WS",2,0)+IF(F56="WS",1,0))</f>
        <v>2</v>
      </c>
      <c r="O51" s="48">
        <f>SUM(IF(F51="WL",10,0)+IF(F52="WL",8,0)+IF(F53="WL",6,0)+IF(F54="WL",4,0)+IF(F55="WL",2,0)+IF(F56="WL",1,0))</f>
        <v>8</v>
      </c>
      <c r="P51" s="48">
        <f>SUM(IF(F51="WN",10,0)+IF(F52="WN",8,0)+IF(F53="WN",6,0)+IF(F54="WN",4,0)+IF(F55="WN",2,0)+IF(F56="WN",1,0))</f>
        <v>0</v>
      </c>
      <c r="Q51" s="44"/>
      <c r="R51" s="7">
        <f aca="true" t="shared" si="11" ref="R51:R56">SUM(I51:Q51)</f>
        <v>31</v>
      </c>
      <c r="S51" s="7"/>
    </row>
    <row r="52" spans="1:19" ht="12.75">
      <c r="A52" s="28"/>
      <c r="B52" s="1">
        <v>2</v>
      </c>
      <c r="C52" s="1" t="s">
        <v>167</v>
      </c>
      <c r="D52" s="1" t="s">
        <v>168</v>
      </c>
      <c r="E52" s="1"/>
      <c r="F52" s="1" t="s">
        <v>58</v>
      </c>
      <c r="G52" s="20" t="s">
        <v>169</v>
      </c>
      <c r="H52" s="7"/>
      <c r="I52" s="44"/>
      <c r="J52" s="7"/>
      <c r="K52" s="7"/>
      <c r="L52" s="7"/>
      <c r="M52" s="7"/>
      <c r="N52" s="7"/>
      <c r="O52" s="7"/>
      <c r="P52" s="7"/>
      <c r="Q52" s="44"/>
      <c r="R52" s="7">
        <f t="shared" si="11"/>
        <v>0</v>
      </c>
      <c r="S52" s="7"/>
    </row>
    <row r="53" spans="1:19" ht="12.75">
      <c r="A53" s="28"/>
      <c r="B53" s="1">
        <v>3</v>
      </c>
      <c r="C53" s="1" t="s">
        <v>170</v>
      </c>
      <c r="D53" s="1" t="s">
        <v>171</v>
      </c>
      <c r="E53" s="1"/>
      <c r="F53" s="1" t="s">
        <v>61</v>
      </c>
      <c r="G53" s="20" t="s">
        <v>172</v>
      </c>
      <c r="H53" s="7"/>
      <c r="I53" s="44"/>
      <c r="J53" s="7"/>
      <c r="K53" s="7"/>
      <c r="L53" s="7"/>
      <c r="M53" s="7"/>
      <c r="N53" s="7"/>
      <c r="O53" s="7"/>
      <c r="P53" s="7"/>
      <c r="Q53" s="44"/>
      <c r="R53" s="7">
        <f t="shared" si="11"/>
        <v>0</v>
      </c>
      <c r="S53" s="7"/>
    </row>
    <row r="54" spans="1:19" ht="12.75">
      <c r="A54" s="28"/>
      <c r="B54" s="1">
        <v>4</v>
      </c>
      <c r="C54" s="1" t="s">
        <v>134</v>
      </c>
      <c r="D54" s="1" t="s">
        <v>173</v>
      </c>
      <c r="E54" s="1"/>
      <c r="F54" s="1" t="s">
        <v>78</v>
      </c>
      <c r="G54" s="20" t="s">
        <v>174</v>
      </c>
      <c r="H54" s="7"/>
      <c r="I54" s="44"/>
      <c r="J54" s="7"/>
      <c r="K54" s="7"/>
      <c r="L54" s="7"/>
      <c r="M54" s="7"/>
      <c r="N54" s="7"/>
      <c r="O54" s="7"/>
      <c r="P54" s="7"/>
      <c r="Q54" s="44"/>
      <c r="R54" s="7">
        <f t="shared" si="11"/>
        <v>0</v>
      </c>
      <c r="S54" s="7"/>
    </row>
    <row r="55" spans="1:19" ht="12.75">
      <c r="A55" s="28"/>
      <c r="B55" s="1">
        <v>5</v>
      </c>
      <c r="C55" s="1" t="s">
        <v>175</v>
      </c>
      <c r="D55" s="1" t="s">
        <v>176</v>
      </c>
      <c r="E55" s="1"/>
      <c r="F55" s="1" t="s">
        <v>65</v>
      </c>
      <c r="G55" s="20" t="s">
        <v>177</v>
      </c>
      <c r="H55" s="7"/>
      <c r="I55" s="44"/>
      <c r="J55" s="7"/>
      <c r="K55" s="7"/>
      <c r="L55" s="7"/>
      <c r="M55" s="7"/>
      <c r="N55" s="7"/>
      <c r="O55" s="7"/>
      <c r="P55" s="7"/>
      <c r="Q55" s="44"/>
      <c r="R55" s="7">
        <f t="shared" si="11"/>
        <v>0</v>
      </c>
      <c r="S55" s="7"/>
    </row>
    <row r="56" spans="1:19" ht="12.75">
      <c r="A56" s="28"/>
      <c r="B56" s="1">
        <v>6</v>
      </c>
      <c r="C56" s="1" t="s">
        <v>178</v>
      </c>
      <c r="D56" s="1" t="s">
        <v>179</v>
      </c>
      <c r="E56" s="1"/>
      <c r="F56" s="1" t="s">
        <v>61</v>
      </c>
      <c r="G56" s="20" t="s">
        <v>180</v>
      </c>
      <c r="H56" s="7"/>
      <c r="I56" s="44"/>
      <c r="J56" s="7"/>
      <c r="K56" s="7"/>
      <c r="L56" s="7"/>
      <c r="M56" s="7"/>
      <c r="N56" s="7"/>
      <c r="O56" s="7"/>
      <c r="P56" s="7"/>
      <c r="Q56" s="44"/>
      <c r="R56" s="7">
        <f t="shared" si="11"/>
        <v>0</v>
      </c>
      <c r="S56" s="7"/>
    </row>
    <row r="57" spans="1:19" s="13" customFormat="1" ht="12.75">
      <c r="A57" s="33" t="s">
        <v>27</v>
      </c>
      <c r="B57" s="12"/>
      <c r="C57" s="12"/>
      <c r="D57" s="12"/>
      <c r="E57" s="12"/>
      <c r="F57" s="12"/>
      <c r="G57" s="23"/>
      <c r="H57" s="12"/>
      <c r="I57" s="45"/>
      <c r="J57" s="12">
        <f>SUM(J49:J56)</f>
        <v>28</v>
      </c>
      <c r="K57" s="12">
        <f aca="true" t="shared" si="12" ref="K57:P57">SUM(K49:K56)</f>
        <v>72.8</v>
      </c>
      <c r="L57" s="12">
        <f t="shared" si="12"/>
        <v>14</v>
      </c>
      <c r="M57" s="12">
        <f t="shared" si="12"/>
        <v>34.4</v>
      </c>
      <c r="N57" s="12">
        <f t="shared" si="12"/>
        <v>28.4</v>
      </c>
      <c r="O57" s="12">
        <f t="shared" si="12"/>
        <v>27.4</v>
      </c>
      <c r="P57" s="12">
        <f t="shared" si="12"/>
        <v>2</v>
      </c>
      <c r="Q57" s="45"/>
      <c r="R57" s="12"/>
      <c r="S57" s="12">
        <f>SUM(J57:P57)</f>
        <v>207</v>
      </c>
    </row>
    <row r="58" spans="1:19" ht="12.75">
      <c r="A58" s="31"/>
      <c r="B58" s="7"/>
      <c r="C58" s="18"/>
      <c r="D58" s="18"/>
      <c r="E58" s="7"/>
      <c r="F58" s="18"/>
      <c r="G58" s="21"/>
      <c r="I58" s="44"/>
      <c r="J58" s="7"/>
      <c r="K58" s="7"/>
      <c r="L58" s="7"/>
      <c r="M58" s="7"/>
      <c r="N58" s="7"/>
      <c r="O58" s="7"/>
      <c r="P58" s="7"/>
      <c r="Q58" s="44"/>
      <c r="R58" s="7"/>
      <c r="S58" s="7"/>
    </row>
    <row r="59" spans="1:19" ht="15.75">
      <c r="A59" s="27" t="s">
        <v>46</v>
      </c>
      <c r="B59" s="1">
        <v>1</v>
      </c>
      <c r="C59" s="1" t="s">
        <v>229</v>
      </c>
      <c r="D59" s="1" t="s">
        <v>230</v>
      </c>
      <c r="E59" s="1"/>
      <c r="F59" s="1" t="s">
        <v>61</v>
      </c>
      <c r="G59" s="20" t="s">
        <v>231</v>
      </c>
      <c r="H59" s="7"/>
      <c r="I59" s="44"/>
      <c r="J59" s="48">
        <f>SUM(IF(F59="KB",10,0)+IF(F60="KB",8,0)+IF(F61="KB",6,0)+IF(F62="KB",4,0)+IF(F63="KB",2,0)+IF(F64="KB",1,0))</f>
        <v>8</v>
      </c>
      <c r="K59" s="48">
        <f>SUM(IF(F59="MV",10,0)+IF(F60="MV",8,0)+IF(F61="MV",6,0)+IF(F62="MV",4,0)+IF(F63="MV",2,0)+IF(F64="MV",1,0))</f>
        <v>14</v>
      </c>
      <c r="L59" s="48">
        <f>SUM(IF(F59="PL",10,0)+IF(F60="PL",8,0)+IF(F61="PL",6,0)+IF(F62="PL",4,0)+IF(F63="PL",2,0)+IF(F64="PL",1,0))</f>
        <v>0</v>
      </c>
      <c r="M59" s="48">
        <f>SUM(IF(F59="ST",10,0)+IF(F60="ST",8,0)+IF(F61="ST",6,0)+IF(F62="ST",4,0)+IF(F63="ST",2,0)+IF(F64="ST",1,0))</f>
        <v>2</v>
      </c>
      <c r="N59" s="48">
        <f>SUM(IF(F59="WS",10,0)+IF(F60="WS",8,0)+IF(F61="WS",6,0)+IF(F62="WS",4,0)+IF(F63="WS",2,0)+IF(F64="WS",1,0))</f>
        <v>6</v>
      </c>
      <c r="O59" s="48">
        <f>SUM(IF(F59="WL",10,0)+IF(F60="WL",8,0)+IF(F61="WL",6,0)+IF(F62="WL",4,0)+IF(F63="WL",2,0)+IF(F64="WL",1,0))</f>
        <v>0</v>
      </c>
      <c r="P59" s="48">
        <f>SUM(IF(F59="WN",10,0)+IF(F60="WN",8,0)+IF(F61="WN",6,0)+IF(F62="WN",4,0)+IF(F63="WN",2,0)+IF(F64="WN",1,0))</f>
        <v>1</v>
      </c>
      <c r="Q59" s="44"/>
      <c r="R59" s="7">
        <f aca="true" t="shared" si="13" ref="R59:R64">SUM(I59:Q59)</f>
        <v>31</v>
      </c>
      <c r="S59" s="7"/>
    </row>
    <row r="60" spans="1:19" ht="12.75">
      <c r="A60" s="28"/>
      <c r="B60" s="1">
        <v>2</v>
      </c>
      <c r="C60" s="1" t="s">
        <v>217</v>
      </c>
      <c r="D60" s="1" t="s">
        <v>218</v>
      </c>
      <c r="E60" s="1"/>
      <c r="F60" s="1" t="s">
        <v>101</v>
      </c>
      <c r="G60" s="20" t="s">
        <v>232</v>
      </c>
      <c r="H60" s="7"/>
      <c r="I60" s="44"/>
      <c r="J60" s="7"/>
      <c r="K60" s="7"/>
      <c r="L60" s="7"/>
      <c r="M60" s="7"/>
      <c r="N60" s="7"/>
      <c r="O60" s="7"/>
      <c r="P60" s="7"/>
      <c r="Q60" s="44"/>
      <c r="R60" s="7">
        <f t="shared" si="13"/>
        <v>0</v>
      </c>
      <c r="S60" s="7"/>
    </row>
    <row r="61" spans="1:19" ht="12.75">
      <c r="A61" s="28"/>
      <c r="B61" s="1">
        <v>3</v>
      </c>
      <c r="C61" s="1" t="s">
        <v>233</v>
      </c>
      <c r="D61" s="1" t="s">
        <v>234</v>
      </c>
      <c r="E61" s="1"/>
      <c r="F61" s="1" t="s">
        <v>65</v>
      </c>
      <c r="G61" s="20" t="s">
        <v>235</v>
      </c>
      <c r="H61" s="7"/>
      <c r="I61" s="44"/>
      <c r="J61" s="7"/>
      <c r="K61" s="7"/>
      <c r="L61" s="7"/>
      <c r="M61" s="7"/>
      <c r="N61" s="7"/>
      <c r="O61" s="7"/>
      <c r="P61" s="7"/>
      <c r="Q61" s="44"/>
      <c r="R61" s="7">
        <f t="shared" si="13"/>
        <v>0</v>
      </c>
      <c r="S61" s="7"/>
    </row>
    <row r="62" spans="1:19" ht="12.75">
      <c r="A62" s="28"/>
      <c r="B62" s="1">
        <v>4</v>
      </c>
      <c r="C62" s="1" t="s">
        <v>236</v>
      </c>
      <c r="D62" s="1" t="s">
        <v>237</v>
      </c>
      <c r="E62" s="1"/>
      <c r="F62" s="1" t="s">
        <v>61</v>
      </c>
      <c r="G62" s="20" t="s">
        <v>238</v>
      </c>
      <c r="H62" s="7"/>
      <c r="I62" s="44"/>
      <c r="J62" s="7"/>
      <c r="K62" s="7"/>
      <c r="L62" s="7"/>
      <c r="M62" s="7"/>
      <c r="N62" s="7"/>
      <c r="O62" s="7"/>
      <c r="P62" s="7"/>
      <c r="Q62" s="44"/>
      <c r="R62" s="7">
        <f t="shared" si="13"/>
        <v>0</v>
      </c>
      <c r="S62" s="7"/>
    </row>
    <row r="63" spans="1:19" ht="12.75">
      <c r="A63" s="28"/>
      <c r="B63" s="1">
        <v>5</v>
      </c>
      <c r="C63" s="1" t="s">
        <v>239</v>
      </c>
      <c r="D63" s="1" t="s">
        <v>240</v>
      </c>
      <c r="E63" s="1"/>
      <c r="F63" s="1" t="s">
        <v>78</v>
      </c>
      <c r="G63" s="20" t="s">
        <v>241</v>
      </c>
      <c r="H63" s="7"/>
      <c r="I63" s="44"/>
      <c r="J63" s="7"/>
      <c r="K63" s="7"/>
      <c r="L63" s="7"/>
      <c r="M63" s="7"/>
      <c r="N63" s="7"/>
      <c r="O63" s="7"/>
      <c r="P63" s="7"/>
      <c r="Q63" s="44"/>
      <c r="R63" s="7">
        <f t="shared" si="13"/>
        <v>0</v>
      </c>
      <c r="S63" s="7"/>
    </row>
    <row r="64" spans="1:19" ht="12.75">
      <c r="A64" s="31"/>
      <c r="B64" s="7">
        <v>6</v>
      </c>
      <c r="C64" s="18" t="s">
        <v>242</v>
      </c>
      <c r="D64" s="18" t="s">
        <v>243</v>
      </c>
      <c r="E64" s="7"/>
      <c r="F64" s="18" t="s">
        <v>152</v>
      </c>
      <c r="G64" s="21" t="s">
        <v>244</v>
      </c>
      <c r="H64" s="7"/>
      <c r="I64" s="44"/>
      <c r="J64" s="7"/>
      <c r="K64" s="7"/>
      <c r="L64" s="7"/>
      <c r="M64" s="7"/>
      <c r="N64" s="7"/>
      <c r="O64" s="7"/>
      <c r="P64" s="7"/>
      <c r="Q64" s="44"/>
      <c r="R64" s="7">
        <f t="shared" si="13"/>
        <v>0</v>
      </c>
      <c r="S64" s="7"/>
    </row>
    <row r="65" spans="1:19" s="13" customFormat="1" ht="12.75">
      <c r="A65" s="33" t="s">
        <v>27</v>
      </c>
      <c r="B65" s="12"/>
      <c r="C65" s="12"/>
      <c r="D65" s="12"/>
      <c r="E65" s="12"/>
      <c r="F65" s="12"/>
      <c r="G65" s="23"/>
      <c r="H65" s="12"/>
      <c r="I65" s="45"/>
      <c r="J65" s="12">
        <f>SUM(J57:J64)</f>
        <v>36</v>
      </c>
      <c r="K65" s="12">
        <f aca="true" t="shared" si="14" ref="K65:P65">SUM(K57:K64)</f>
        <v>86.8</v>
      </c>
      <c r="L65" s="12">
        <f t="shared" si="14"/>
        <v>14</v>
      </c>
      <c r="M65" s="12">
        <f t="shared" si="14"/>
        <v>36.4</v>
      </c>
      <c r="N65" s="12">
        <f t="shared" si="14"/>
        <v>34.4</v>
      </c>
      <c r="O65" s="12">
        <f t="shared" si="14"/>
        <v>27.4</v>
      </c>
      <c r="P65" s="12">
        <f t="shared" si="14"/>
        <v>3</v>
      </c>
      <c r="Q65" s="45"/>
      <c r="R65" s="12"/>
      <c r="S65" s="12">
        <f>SUM(J65:P65)</f>
        <v>238.00000000000003</v>
      </c>
    </row>
    <row r="66" spans="1:19" ht="12.75">
      <c r="A66" s="31"/>
      <c r="B66" s="7"/>
      <c r="C66" s="18"/>
      <c r="D66" s="18"/>
      <c r="E66" s="7"/>
      <c r="F66" s="18"/>
      <c r="G66" s="21"/>
      <c r="H66" s="7"/>
      <c r="I66" s="44"/>
      <c r="J66" s="7"/>
      <c r="K66" s="7"/>
      <c r="L66" s="7"/>
      <c r="M66" s="7"/>
      <c r="N66" s="7"/>
      <c r="O66" s="7"/>
      <c r="P66" s="7"/>
      <c r="Q66" s="44"/>
      <c r="R66" s="7"/>
      <c r="S66" s="7"/>
    </row>
    <row r="67" spans="1:19" ht="15.75">
      <c r="A67" s="27" t="s">
        <v>49</v>
      </c>
      <c r="B67" s="1">
        <v>1</v>
      </c>
      <c r="C67" s="1"/>
      <c r="D67" s="1"/>
      <c r="E67" s="1"/>
      <c r="F67" s="1" t="s">
        <v>78</v>
      </c>
      <c r="G67" s="20" t="s">
        <v>253</v>
      </c>
      <c r="H67" s="7"/>
      <c r="I67" s="44"/>
      <c r="J67" s="48">
        <f>SUM(IF(F67="KB",10,0)+IF(F68="KB",8,0)+IF(F69="KB",6,0)+IF(F70="KB",4,0)+IF(F71="KB",2,0)+IF(F72="KB",1,0))</f>
        <v>0</v>
      </c>
      <c r="K67" s="48">
        <f>SUM(IF(F67="MV",10,0)+IF(F68="MV",8,0)+IF(F69="MV",6,0)+IF(F70="MV",4,0)+IF(F71="MV",2,0)+IF(F72="MV",1,0))</f>
        <v>2</v>
      </c>
      <c r="L67" s="48">
        <f>SUM(IF(F67="PL",10,0)+IF(F68="PL",8,0)+IF(F69="PL",6,0)+IF(F70="PL",4,0)+IF(F71="PL",2,0)+IF(F72="PL",1,0))</f>
        <v>4</v>
      </c>
      <c r="M67" s="48">
        <f>SUM(IF(F67="ST",10,0)+IF(F68="ST",8,0)+IF(F69="ST",6,0)+IF(F70="ST",4,0)+IF(F71="ST",2,0)+IF(F72="ST",1,0))</f>
        <v>10</v>
      </c>
      <c r="N67" s="48">
        <f>SUM(IF(F67="WS",10,0)+IF(F68="WS",8,0)+IF(F69="WS",6,0)+IF(F70="WS",4,0)+IF(F71="WS",2,0)+IF(F72="WS",1,0))</f>
        <v>8</v>
      </c>
      <c r="O67" s="48">
        <f>SUM(IF(F67="WL",10,0)+IF(F68="WL",8,0)+IF(F69="WL",6,0)+IF(F70="WL",4,0)+IF(F71="WL",2,0)+IF(F72="WL",1,0))</f>
        <v>6</v>
      </c>
      <c r="P67" s="48">
        <f>SUM(IF(F67="WN",10,0)+IF(F68="WN",8,0)+IF(F69="WN",6,0)+IF(F70="WN",4,0)+IF(F71="WN",2,0)+IF(F72="WN",1,0))</f>
        <v>1</v>
      </c>
      <c r="Q67" s="44"/>
      <c r="R67" s="7">
        <f aca="true" t="shared" si="15" ref="R67:R72">SUM(I67:Q67)</f>
        <v>31</v>
      </c>
      <c r="S67" s="7"/>
    </row>
    <row r="68" spans="1:19" ht="12.75">
      <c r="A68" s="28"/>
      <c r="B68" s="1">
        <v>2</v>
      </c>
      <c r="C68" s="1" t="s">
        <v>254</v>
      </c>
      <c r="D68" s="1"/>
      <c r="E68" s="1"/>
      <c r="F68" s="1" t="s">
        <v>65</v>
      </c>
      <c r="G68" s="20" t="s">
        <v>255</v>
      </c>
      <c r="H68" s="7"/>
      <c r="I68" s="44"/>
      <c r="J68" s="7"/>
      <c r="K68" s="7"/>
      <c r="L68" s="7"/>
      <c r="M68" s="7"/>
      <c r="N68" s="7"/>
      <c r="O68" s="7"/>
      <c r="P68" s="7"/>
      <c r="Q68" s="44"/>
      <c r="R68" s="7">
        <f t="shared" si="15"/>
        <v>0</v>
      </c>
      <c r="S68" s="7"/>
    </row>
    <row r="69" spans="1:19" ht="12.75">
      <c r="A69" s="28"/>
      <c r="B69" s="1">
        <v>3</v>
      </c>
      <c r="C69" s="1"/>
      <c r="D69" s="1"/>
      <c r="E69" s="1"/>
      <c r="F69" s="1" t="s">
        <v>58</v>
      </c>
      <c r="G69" s="20" t="s">
        <v>256</v>
      </c>
      <c r="H69" s="7"/>
      <c r="I69" s="44"/>
      <c r="J69" s="7"/>
      <c r="K69" s="7"/>
      <c r="L69" s="7"/>
      <c r="M69" s="7"/>
      <c r="N69" s="7"/>
      <c r="O69" s="7"/>
      <c r="P69" s="7"/>
      <c r="Q69" s="44"/>
      <c r="R69" s="7">
        <f t="shared" si="15"/>
        <v>0</v>
      </c>
      <c r="S69" s="7"/>
    </row>
    <row r="70" spans="1:19" ht="12.75">
      <c r="A70" s="28"/>
      <c r="B70" s="1">
        <v>4</v>
      </c>
      <c r="C70" s="1" t="s">
        <v>257</v>
      </c>
      <c r="D70" s="1"/>
      <c r="E70" s="1"/>
      <c r="F70" s="1" t="s">
        <v>85</v>
      </c>
      <c r="G70" s="20" t="s">
        <v>258</v>
      </c>
      <c r="H70" s="7"/>
      <c r="I70" s="44"/>
      <c r="J70" s="7"/>
      <c r="K70" s="7"/>
      <c r="L70" s="7"/>
      <c r="M70" s="7"/>
      <c r="N70" s="7"/>
      <c r="O70" s="7"/>
      <c r="P70" s="7"/>
      <c r="Q70" s="44"/>
      <c r="R70" s="7">
        <f t="shared" si="15"/>
        <v>0</v>
      </c>
      <c r="S70" s="7"/>
    </row>
    <row r="71" spans="1:19" ht="12.75">
      <c r="A71" s="28"/>
      <c r="B71" s="1">
        <v>5</v>
      </c>
      <c r="C71" s="1"/>
      <c r="D71" s="1"/>
      <c r="E71" s="1"/>
      <c r="F71" s="1" t="s">
        <v>61</v>
      </c>
      <c r="G71" s="20" t="s">
        <v>259</v>
      </c>
      <c r="H71" s="7"/>
      <c r="I71" s="44"/>
      <c r="J71" s="7"/>
      <c r="K71" s="7"/>
      <c r="L71" s="7"/>
      <c r="M71" s="7"/>
      <c r="N71" s="7"/>
      <c r="O71" s="7"/>
      <c r="P71" s="7"/>
      <c r="Q71" s="44"/>
      <c r="R71" s="7">
        <f t="shared" si="15"/>
        <v>0</v>
      </c>
      <c r="S71" s="7"/>
    </row>
    <row r="72" spans="1:19" ht="12.75">
      <c r="A72" s="28"/>
      <c r="B72" s="1">
        <v>6</v>
      </c>
      <c r="C72" s="1" t="s">
        <v>260</v>
      </c>
      <c r="D72" s="1"/>
      <c r="E72" s="1"/>
      <c r="F72" s="1" t="s">
        <v>152</v>
      </c>
      <c r="G72" s="20" t="s">
        <v>261</v>
      </c>
      <c r="H72" s="7"/>
      <c r="I72" s="44"/>
      <c r="J72" s="7"/>
      <c r="K72" s="7"/>
      <c r="L72" s="7"/>
      <c r="M72" s="7"/>
      <c r="N72" s="7"/>
      <c r="O72" s="7"/>
      <c r="P72" s="7"/>
      <c r="Q72" s="44"/>
      <c r="R72" s="7">
        <f t="shared" si="15"/>
        <v>0</v>
      </c>
      <c r="S72" s="7"/>
    </row>
    <row r="73" spans="1:19" s="13" customFormat="1" ht="12.75">
      <c r="A73" s="30" t="s">
        <v>27</v>
      </c>
      <c r="B73" s="12"/>
      <c r="C73" s="12"/>
      <c r="D73" s="12"/>
      <c r="E73" s="12"/>
      <c r="F73" s="12"/>
      <c r="G73" s="23"/>
      <c r="H73" s="12"/>
      <c r="I73" s="45"/>
      <c r="J73" s="47">
        <f>SUM(J65:J72)</f>
        <v>36</v>
      </c>
      <c r="K73" s="12">
        <f aca="true" t="shared" si="16" ref="K73:P73">SUM(K65:K72)</f>
        <v>88.8</v>
      </c>
      <c r="L73" s="12">
        <f t="shared" si="16"/>
        <v>18</v>
      </c>
      <c r="M73" s="12">
        <f t="shared" si="16"/>
        <v>46.4</v>
      </c>
      <c r="N73" s="12">
        <f t="shared" si="16"/>
        <v>42.4</v>
      </c>
      <c r="O73" s="12">
        <f t="shared" si="16"/>
        <v>33.4</v>
      </c>
      <c r="P73" s="12">
        <f t="shared" si="16"/>
        <v>4</v>
      </c>
      <c r="Q73" s="45"/>
      <c r="R73" s="12"/>
      <c r="S73" s="12">
        <f>SUM(J73:P73)</f>
        <v>269</v>
      </c>
    </row>
    <row r="74" spans="1:19" ht="12.75">
      <c r="A74" s="31"/>
      <c r="B74" s="7"/>
      <c r="C74" s="7"/>
      <c r="D74" s="7"/>
      <c r="E74" s="7"/>
      <c r="F74" s="7"/>
      <c r="G74" s="22"/>
      <c r="H74" s="7"/>
      <c r="I74" s="44"/>
      <c r="J74" s="7"/>
      <c r="K74" s="7"/>
      <c r="L74" s="7"/>
      <c r="M74" s="7"/>
      <c r="N74" s="7"/>
      <c r="O74" s="7"/>
      <c r="P74" s="7"/>
      <c r="Q74" s="44"/>
      <c r="R74" s="7"/>
      <c r="S74" s="7"/>
    </row>
    <row r="75" spans="1:19" ht="15.75">
      <c r="A75" s="27" t="s">
        <v>7</v>
      </c>
      <c r="B75" s="1">
        <v>1</v>
      </c>
      <c r="C75" s="1" t="s">
        <v>262</v>
      </c>
      <c r="D75" s="1" t="s">
        <v>263</v>
      </c>
      <c r="E75" s="1"/>
      <c r="F75" s="1" t="s">
        <v>61</v>
      </c>
      <c r="G75" s="20" t="s">
        <v>264</v>
      </c>
      <c r="H75" s="7"/>
      <c r="I75" s="44"/>
      <c r="J75" s="48">
        <f>SUM(IF(F75="KB",10,0)+IF(F76="KB",8,0)+IF(F77="KB",6,0)+IF(F78="KB",4,0)+IF(F79="KB",2,0)+IF(F80="KB",1,0))</f>
        <v>0</v>
      </c>
      <c r="K75" s="48">
        <f>SUM(IF(F75="MV",10,0)+IF(F76="MV",8,0)+IF(F77="MV",6,0)+IF(F78="MV",4,0)+IF(F79="MV",2,0)+IF(F80="MV",1,0))</f>
        <v>10</v>
      </c>
      <c r="L75" s="48">
        <f>SUM(IF(F75="PL",10,0)+IF(F76="PL",8,0)+IF(F77="PL",6,0)+IF(F78="PL",4,0)+IF(F79="PL",2,0)+IF(F80="PL",1,0))</f>
        <v>0</v>
      </c>
      <c r="M75" s="48">
        <f>SUM(IF(F75="ST",10,0)+IF(F76="ST",8,0)+IF(F77="ST",6,0)+IF(F78="ST",4,0)+IF(F79="ST",2,0)+IF(F80="ST",1,0))</f>
        <v>1</v>
      </c>
      <c r="N75" s="48">
        <f>SUM(IF(F75="WS",10,0)+IF(F76="WS",8,0)+IF(F77="WS",6,0)+IF(F78="WS",4,0)+IF(F79="WS",2,0)+IF(F80="WS",1,0))</f>
        <v>14</v>
      </c>
      <c r="O75" s="48">
        <f>SUM(IF(F75="WL",10,0)+IF(F76="WL",8,0)+IF(F77="WL",6,0)+IF(F78="WL",4,0)+IF(F79="WLV",2,0)+IF(F80="WL",1,0))</f>
        <v>0</v>
      </c>
      <c r="P75" s="48">
        <f>SUM(IF(F75="WN",10,0)+IF(F76="WN",8,0)+IF(F77="WN",6,0)+IF(F78="WN",4,0)+IF(F79="WN",2,0)+IF(F80="WN",1,0))</f>
        <v>6</v>
      </c>
      <c r="Q75" s="44"/>
      <c r="R75" s="7">
        <f aca="true" t="shared" si="17" ref="R75:R80">SUM(I75:Q75)</f>
        <v>31</v>
      </c>
      <c r="S75" s="7"/>
    </row>
    <row r="76" spans="1:19" ht="12.75">
      <c r="A76" s="28"/>
      <c r="B76" s="1">
        <v>2</v>
      </c>
      <c r="C76" s="1" t="s">
        <v>265</v>
      </c>
      <c r="D76" s="1" t="s">
        <v>266</v>
      </c>
      <c r="E76" s="1"/>
      <c r="F76" s="1" t="s">
        <v>65</v>
      </c>
      <c r="G76" s="20" t="s">
        <v>267</v>
      </c>
      <c r="H76" s="7"/>
      <c r="I76" s="44"/>
      <c r="J76" s="7"/>
      <c r="K76" s="7"/>
      <c r="L76" s="7"/>
      <c r="M76" s="7"/>
      <c r="N76" s="7"/>
      <c r="O76" s="7"/>
      <c r="P76" s="7"/>
      <c r="Q76" s="44"/>
      <c r="R76" s="7">
        <f t="shared" si="17"/>
        <v>0</v>
      </c>
      <c r="S76" s="7"/>
    </row>
    <row r="77" spans="1:19" ht="12.75">
      <c r="A77" s="28"/>
      <c r="B77" s="1">
        <v>3</v>
      </c>
      <c r="C77" s="1" t="s">
        <v>268</v>
      </c>
      <c r="D77" s="1" t="s">
        <v>269</v>
      </c>
      <c r="E77" s="1"/>
      <c r="F77" s="1" t="s">
        <v>152</v>
      </c>
      <c r="G77" s="20" t="s">
        <v>270</v>
      </c>
      <c r="H77" s="7"/>
      <c r="I77" s="44"/>
      <c r="J77" s="7"/>
      <c r="K77" s="7"/>
      <c r="L77" s="7"/>
      <c r="M77" s="7"/>
      <c r="N77" s="7"/>
      <c r="O77" s="7"/>
      <c r="P77" s="7"/>
      <c r="Q77" s="44"/>
      <c r="R77" s="7">
        <f t="shared" si="17"/>
        <v>0</v>
      </c>
      <c r="S77" s="7"/>
    </row>
    <row r="78" spans="1:19" ht="12.75">
      <c r="A78" s="28"/>
      <c r="B78" s="1">
        <v>4</v>
      </c>
      <c r="C78" s="1" t="s">
        <v>271</v>
      </c>
      <c r="D78" s="1" t="s">
        <v>272</v>
      </c>
      <c r="E78" s="1"/>
      <c r="F78" s="1" t="s">
        <v>65</v>
      </c>
      <c r="G78" s="20" t="s">
        <v>273</v>
      </c>
      <c r="H78" s="7"/>
      <c r="I78" s="44"/>
      <c r="J78" s="7"/>
      <c r="K78" s="7"/>
      <c r="L78" s="7"/>
      <c r="M78" s="7"/>
      <c r="N78" s="7"/>
      <c r="O78" s="7"/>
      <c r="P78" s="7"/>
      <c r="Q78" s="44"/>
      <c r="R78" s="7">
        <f t="shared" si="17"/>
        <v>0</v>
      </c>
      <c r="S78" s="7"/>
    </row>
    <row r="79" spans="1:19" ht="12.75">
      <c r="A79" s="28"/>
      <c r="B79" s="1">
        <v>5</v>
      </c>
      <c r="C79" s="1" t="s">
        <v>265</v>
      </c>
      <c r="D79" s="1" t="s">
        <v>274</v>
      </c>
      <c r="E79" s="1"/>
      <c r="F79" s="1" t="s">
        <v>65</v>
      </c>
      <c r="G79" s="20" t="s">
        <v>275</v>
      </c>
      <c r="H79" s="7"/>
      <c r="I79" s="44"/>
      <c r="J79" s="7"/>
      <c r="K79" s="7"/>
      <c r="L79" s="7"/>
      <c r="M79" s="7"/>
      <c r="N79" s="7"/>
      <c r="O79" s="7"/>
      <c r="P79" s="7"/>
      <c r="Q79" s="44"/>
      <c r="R79" s="7">
        <f t="shared" si="17"/>
        <v>0</v>
      </c>
      <c r="S79" s="7"/>
    </row>
    <row r="80" spans="1:19" ht="12.75">
      <c r="A80" s="31"/>
      <c r="B80" s="7">
        <v>6</v>
      </c>
      <c r="C80" s="18" t="s">
        <v>276</v>
      </c>
      <c r="D80" s="18" t="s">
        <v>277</v>
      </c>
      <c r="E80" s="7"/>
      <c r="F80" s="1" t="s">
        <v>78</v>
      </c>
      <c r="G80" s="21" t="s">
        <v>278</v>
      </c>
      <c r="H80" s="7"/>
      <c r="I80" s="44"/>
      <c r="J80" s="7"/>
      <c r="K80" s="7"/>
      <c r="L80" s="7"/>
      <c r="M80" s="7"/>
      <c r="N80" s="7"/>
      <c r="O80" s="7"/>
      <c r="P80" s="7"/>
      <c r="Q80" s="44"/>
      <c r="R80" s="7">
        <f t="shared" si="17"/>
        <v>0</v>
      </c>
      <c r="S80" s="7"/>
    </row>
    <row r="81" spans="1:19" s="13" customFormat="1" ht="12.75">
      <c r="A81" s="30" t="s">
        <v>27</v>
      </c>
      <c r="B81" s="12"/>
      <c r="C81" s="12"/>
      <c r="D81" s="12"/>
      <c r="E81" s="12"/>
      <c r="F81" s="12"/>
      <c r="G81" s="23"/>
      <c r="H81" s="12"/>
      <c r="I81" s="45"/>
      <c r="J81" s="12">
        <f>SUM(J73:J80)</f>
        <v>36</v>
      </c>
      <c r="K81" s="12">
        <f aca="true" t="shared" si="18" ref="K81:P81">SUM(K73:K80)</f>
        <v>98.8</v>
      </c>
      <c r="L81" s="12">
        <f t="shared" si="18"/>
        <v>18</v>
      </c>
      <c r="M81" s="12">
        <f t="shared" si="18"/>
        <v>47.4</v>
      </c>
      <c r="N81" s="12">
        <f t="shared" si="18"/>
        <v>56.4</v>
      </c>
      <c r="O81" s="12">
        <f t="shared" si="18"/>
        <v>33.4</v>
      </c>
      <c r="P81" s="12">
        <f t="shared" si="18"/>
        <v>10</v>
      </c>
      <c r="Q81" s="45"/>
      <c r="R81" s="12"/>
      <c r="S81" s="12">
        <f>SUM(J81:P81)</f>
        <v>300</v>
      </c>
    </row>
    <row r="82" spans="1:19" s="13" customFormat="1" ht="12.75">
      <c r="A82" s="30"/>
      <c r="B82" s="12"/>
      <c r="C82" s="12"/>
      <c r="D82" s="12"/>
      <c r="E82" s="12"/>
      <c r="F82" s="12"/>
      <c r="G82" s="23"/>
      <c r="H82" s="12"/>
      <c r="I82" s="45"/>
      <c r="J82" s="12"/>
      <c r="K82" s="12"/>
      <c r="L82" s="12"/>
      <c r="M82" s="12"/>
      <c r="N82" s="12"/>
      <c r="O82" s="12"/>
      <c r="P82" s="12"/>
      <c r="Q82" s="45"/>
      <c r="R82" s="12"/>
      <c r="S82" s="12"/>
    </row>
    <row r="83" spans="1:19" ht="15.75">
      <c r="A83" s="27" t="s">
        <v>48</v>
      </c>
      <c r="B83" s="1">
        <v>1</v>
      </c>
      <c r="C83" s="1"/>
      <c r="D83" s="1"/>
      <c r="E83" s="1"/>
      <c r="F83" s="1" t="s">
        <v>61</v>
      </c>
      <c r="G83" s="20" t="s">
        <v>279</v>
      </c>
      <c r="H83" s="7"/>
      <c r="I83" s="44"/>
      <c r="J83" s="48">
        <f>SUM(IF(F83="KB",10,0)+IF(F84="KB",8,0)+IF(F85="KB",6,0)+IF(F86="KB",4,0)+IF(F87="KB",2,0)+IF(F88="KB",1,0))</f>
        <v>8</v>
      </c>
      <c r="K83" s="48">
        <f>SUM(IF(F83="MV",10,0)+IF(F84="MV",8,0)+IF(F85="MV",6,0)+IF(F86="MV",4,0)+IF(F87="MV",2,0)+IF(F88="MV",1,0))</f>
        <v>10</v>
      </c>
      <c r="L83" s="48">
        <f>SUM(IF(F83="PL",10,0)+IF(F84="PL",8,0)+IF(F85="PL",6,0)+IF(F86="PL",4,0)+IF(F87="PL",2,0)+IF(F88="PL",1,0))</f>
        <v>2</v>
      </c>
      <c r="M83" s="48">
        <f>SUM(IF(F83="ST",10,0)+IF(F84="ST",8,0)+IF(F85="ST",6,0)+IF(F86="ST",4,0)+IF(F87="St",2,0)+IF(F88="st",1,0))</f>
        <v>1</v>
      </c>
      <c r="N83" s="48">
        <f>SUM(IF(F83="WS",10,0)+IF(F84="WS",8,0)+IF(F85="WS",6,0)+IF(F86="WS",4,0)+IF(F87="WS",2,0)+IF(F88="WS",1,0))</f>
        <v>4</v>
      </c>
      <c r="O83" s="48">
        <f>SUM(IF(F83="WL",10,0)+IF(F84="WL",8,0)+IF(F85="WL",6,0)+IF(F86="WL",4,0)+IF(F87="WL",2,0)+IF(F88="WL",1,0))</f>
        <v>6</v>
      </c>
      <c r="P83" s="48">
        <f>SUM(IF(F83="WN",10,0)+IF(F84="WN",8,0)+IF(F85="WN",6,0)+IF(F86="WN",4,0)+IF(F87="WN",2,0)+IF(F88="WN",1,0))</f>
        <v>0</v>
      </c>
      <c r="Q83" s="44"/>
      <c r="R83" s="7">
        <f aca="true" t="shared" si="19" ref="R83:R88">SUM(I83:Q83)</f>
        <v>31</v>
      </c>
      <c r="S83" s="7"/>
    </row>
    <row r="84" spans="1:19" ht="12.75">
      <c r="A84" s="28"/>
      <c r="B84" s="1">
        <v>2</v>
      </c>
      <c r="C84" s="1" t="s">
        <v>285</v>
      </c>
      <c r="D84" s="1"/>
      <c r="E84" s="1"/>
      <c r="F84" s="1" t="s">
        <v>101</v>
      </c>
      <c r="G84" s="20" t="s">
        <v>280</v>
      </c>
      <c r="H84" s="7"/>
      <c r="I84" s="44"/>
      <c r="J84" s="7"/>
      <c r="K84" s="7"/>
      <c r="L84" s="7"/>
      <c r="M84" s="7"/>
      <c r="N84" s="7"/>
      <c r="O84" s="7"/>
      <c r="P84" s="7"/>
      <c r="Q84" s="44"/>
      <c r="R84" s="7">
        <f t="shared" si="19"/>
        <v>0</v>
      </c>
      <c r="S84" s="7"/>
    </row>
    <row r="85" spans="1:19" ht="12.75">
      <c r="A85" s="28"/>
      <c r="B85" s="1">
        <v>3</v>
      </c>
      <c r="C85" s="1"/>
      <c r="D85" s="1"/>
      <c r="E85" s="1"/>
      <c r="F85" s="1" t="s">
        <v>58</v>
      </c>
      <c r="G85" s="20" t="s">
        <v>281</v>
      </c>
      <c r="H85" s="7"/>
      <c r="I85" s="44"/>
      <c r="J85" s="7"/>
      <c r="K85" s="7"/>
      <c r="L85" s="7"/>
      <c r="M85" s="7"/>
      <c r="N85" s="7"/>
      <c r="O85" s="7"/>
      <c r="P85" s="7"/>
      <c r="Q85" s="44"/>
      <c r="R85" s="7">
        <f t="shared" si="19"/>
        <v>0</v>
      </c>
      <c r="S85" s="7"/>
    </row>
    <row r="86" spans="1:19" ht="12.75">
      <c r="A86" s="28"/>
      <c r="B86" s="1">
        <v>4</v>
      </c>
      <c r="C86" s="1"/>
      <c r="D86" s="1"/>
      <c r="E86" s="1"/>
      <c r="F86" s="1" t="s">
        <v>65</v>
      </c>
      <c r="G86" s="20" t="s">
        <v>282</v>
      </c>
      <c r="H86" s="7"/>
      <c r="I86" s="44"/>
      <c r="J86" s="7"/>
      <c r="K86" s="7"/>
      <c r="L86" s="7"/>
      <c r="M86" s="7"/>
      <c r="N86" s="7"/>
      <c r="O86" s="7"/>
      <c r="P86" s="7"/>
      <c r="Q86" s="44"/>
      <c r="R86" s="7">
        <f t="shared" si="19"/>
        <v>0</v>
      </c>
      <c r="S86" s="7"/>
    </row>
    <row r="87" spans="1:19" ht="12.75">
      <c r="A87" s="28"/>
      <c r="B87" s="1">
        <v>5</v>
      </c>
      <c r="C87" s="1"/>
      <c r="D87" s="1"/>
      <c r="E87" s="1"/>
      <c r="F87" s="8" t="s">
        <v>85</v>
      </c>
      <c r="G87" s="20" t="s">
        <v>283</v>
      </c>
      <c r="H87" s="7"/>
      <c r="I87" s="44"/>
      <c r="J87" s="7"/>
      <c r="K87" s="7"/>
      <c r="L87" s="7"/>
      <c r="M87" s="7"/>
      <c r="N87" s="7"/>
      <c r="O87" s="7"/>
      <c r="P87" s="7"/>
      <c r="Q87" s="44"/>
      <c r="R87" s="7">
        <f t="shared" si="19"/>
        <v>0</v>
      </c>
      <c r="S87" s="7"/>
    </row>
    <row r="88" spans="1:19" ht="12.75">
      <c r="A88" s="28"/>
      <c r="B88" s="1">
        <v>6</v>
      </c>
      <c r="C88" s="1"/>
      <c r="D88" s="1"/>
      <c r="E88" s="1"/>
      <c r="F88" s="1" t="s">
        <v>78</v>
      </c>
      <c r="G88" s="20" t="s">
        <v>284</v>
      </c>
      <c r="H88" s="7"/>
      <c r="I88" s="44"/>
      <c r="J88" s="7"/>
      <c r="K88" s="7"/>
      <c r="L88" s="7"/>
      <c r="M88" s="7"/>
      <c r="N88" s="7"/>
      <c r="O88" s="7"/>
      <c r="P88" s="7"/>
      <c r="Q88" s="44"/>
      <c r="R88" s="7">
        <f t="shared" si="19"/>
        <v>0</v>
      </c>
      <c r="S88" s="7"/>
    </row>
    <row r="89" spans="1:19" s="13" customFormat="1" ht="12.75">
      <c r="A89" s="30" t="s">
        <v>27</v>
      </c>
      <c r="B89" s="12"/>
      <c r="C89" s="12"/>
      <c r="D89" s="12"/>
      <c r="E89" s="12"/>
      <c r="F89" s="12"/>
      <c r="G89" s="23"/>
      <c r="H89" s="12"/>
      <c r="I89" s="45"/>
      <c r="J89" s="12">
        <f aca="true" t="shared" si="20" ref="J89:P89">SUM(J81:J88)</f>
        <v>44</v>
      </c>
      <c r="K89" s="12">
        <f t="shared" si="20"/>
        <v>108.8</v>
      </c>
      <c r="L89" s="12">
        <f t="shared" si="20"/>
        <v>20</v>
      </c>
      <c r="M89" s="12">
        <f t="shared" si="20"/>
        <v>48.4</v>
      </c>
      <c r="N89" s="12">
        <f t="shared" si="20"/>
        <v>60.4</v>
      </c>
      <c r="O89" s="12">
        <f t="shared" si="20"/>
        <v>39.4</v>
      </c>
      <c r="P89" s="12">
        <f t="shared" si="20"/>
        <v>10</v>
      </c>
      <c r="Q89" s="45"/>
      <c r="R89" s="12"/>
      <c r="S89" s="12">
        <f>SUM(I89:R89)</f>
        <v>331</v>
      </c>
    </row>
    <row r="90" spans="1:19" ht="12.75">
      <c r="A90" s="31"/>
      <c r="B90" s="7"/>
      <c r="C90" s="7"/>
      <c r="D90" s="7"/>
      <c r="E90" s="7"/>
      <c r="F90" s="7"/>
      <c r="G90" s="22"/>
      <c r="H90" s="7"/>
      <c r="I90" s="44"/>
      <c r="J90" s="7"/>
      <c r="K90" s="7"/>
      <c r="L90" s="7"/>
      <c r="M90" s="7"/>
      <c r="N90" s="7"/>
      <c r="O90" s="7"/>
      <c r="P90" s="7"/>
      <c r="Q90" s="44"/>
      <c r="R90" s="7"/>
      <c r="S90" s="7"/>
    </row>
    <row r="91" spans="1:19" ht="15.75">
      <c r="A91" s="27" t="s">
        <v>9</v>
      </c>
      <c r="B91" s="1">
        <v>1</v>
      </c>
      <c r="C91" s="1" t="s">
        <v>226</v>
      </c>
      <c r="D91" s="1" t="s">
        <v>227</v>
      </c>
      <c r="E91" s="1"/>
      <c r="F91" s="1" t="s">
        <v>152</v>
      </c>
      <c r="G91" s="20" t="s">
        <v>344</v>
      </c>
      <c r="H91" s="7"/>
      <c r="I91" s="44"/>
      <c r="J91" s="48">
        <f>SUM(IF(F91="KB",10,0)+IF(F92="KB",8,0)+IF(F93="KB",6,0)+IF(F94="KB",4,0)+IF(F95="KB",2,0)+IF(F96="KB",1,0))</f>
        <v>11</v>
      </c>
      <c r="K91" s="48">
        <f>SUM(IF(F91="MV",10,0)+IF(F92="MV",8,0)+IF(F93="MV",6,0)+IF(F94="MV",4,0)+IF(F95="MV",2,0)+IF(F96="MV",1,0))</f>
        <v>0</v>
      </c>
      <c r="L91" s="48">
        <f>SUM(IF(F91="PL",10,0)+IF(F92="PL",8,0)+IF(F93="PL",6,0)+IF(F94="PL",4,0)+IF(F95="PL",2,0)+IF(F96="PL",1,0))</f>
        <v>0</v>
      </c>
      <c r="M91" s="48">
        <f>SUM(IF(F91="ST",10,0)+IF(F92="ST",8,0)+IF(F93="ST",6,0)+IF(F94="ST",4,0)+IF(F95="ST",2,0)+IF(F96="ST",1,0))</f>
        <v>0</v>
      </c>
      <c r="N91" s="48">
        <f>SUM(IF(F91="WS",10,0)+IF(F92="WS",8,0)+IF(F93="WS",6,0)+IF(F94="WS",4,0)+IF(F95="WS",2,0)+IF(F96="WS",1,0))</f>
        <v>10</v>
      </c>
      <c r="O91" s="48">
        <f>SUM(IF(F91="WL",10,0)+IF(F92="WL",8,0)+IF(F93="WL",6,0)+IF(F94="WL",4,0)+IF(F95="WL",2,0)+IF(F96="WL",1,0))</f>
        <v>0</v>
      </c>
      <c r="P91" s="48">
        <f>SUM(IF(F91="WN",10,0)+IF(F92="WN",8,0)+IF(F93="WN",6,0)+IF(F94="WN",4,0)+IF(F95="WN",2,0)+IF(F96="WN",1,0))</f>
        <v>10</v>
      </c>
      <c r="Q91" s="44"/>
      <c r="R91" s="7">
        <f aca="true" t="shared" si="21" ref="R91:R96">SUM(I91:Q91)</f>
        <v>31</v>
      </c>
      <c r="S91" s="7"/>
    </row>
    <row r="92" spans="1:19" ht="12.75">
      <c r="A92" s="28"/>
      <c r="B92" s="1">
        <v>2</v>
      </c>
      <c r="C92" s="1" t="s">
        <v>345</v>
      </c>
      <c r="D92" s="1" t="s">
        <v>64</v>
      </c>
      <c r="E92" s="1"/>
      <c r="F92" s="1" t="s">
        <v>101</v>
      </c>
      <c r="G92" s="20" t="s">
        <v>346</v>
      </c>
      <c r="H92" s="7"/>
      <c r="I92" s="44"/>
      <c r="J92" s="7"/>
      <c r="K92" s="18"/>
      <c r="L92" s="7"/>
      <c r="M92" s="7"/>
      <c r="N92" s="7"/>
      <c r="O92" s="7"/>
      <c r="P92" s="7"/>
      <c r="Q92" s="44"/>
      <c r="R92" s="7">
        <f t="shared" si="21"/>
        <v>0</v>
      </c>
      <c r="S92" s="7"/>
    </row>
    <row r="93" spans="1:19" ht="12.75">
      <c r="A93" s="28"/>
      <c r="B93" s="1">
        <v>3</v>
      </c>
      <c r="C93" s="1" t="s">
        <v>229</v>
      </c>
      <c r="D93" s="1" t="s">
        <v>347</v>
      </c>
      <c r="E93" s="1"/>
      <c r="F93" s="1" t="s">
        <v>65</v>
      </c>
      <c r="G93" s="20" t="s">
        <v>348</v>
      </c>
      <c r="H93" s="7"/>
      <c r="I93" s="44"/>
      <c r="J93" s="7"/>
      <c r="K93" s="7"/>
      <c r="L93" s="7"/>
      <c r="M93" s="7"/>
      <c r="N93" s="7"/>
      <c r="O93" s="7"/>
      <c r="P93" s="7"/>
      <c r="Q93" s="44"/>
      <c r="R93" s="7">
        <f t="shared" si="21"/>
        <v>0</v>
      </c>
      <c r="S93" s="7"/>
    </row>
    <row r="94" spans="1:19" ht="12.75">
      <c r="A94" s="28"/>
      <c r="B94" s="1">
        <v>4</v>
      </c>
      <c r="C94" s="1" t="s">
        <v>349</v>
      </c>
      <c r="D94" s="1" t="s">
        <v>350</v>
      </c>
      <c r="E94" s="1"/>
      <c r="F94" s="1" t="s">
        <v>65</v>
      </c>
      <c r="G94" s="20" t="s">
        <v>351</v>
      </c>
      <c r="H94" s="7"/>
      <c r="I94" s="44"/>
      <c r="J94" s="7"/>
      <c r="K94" s="7"/>
      <c r="L94" s="7"/>
      <c r="M94" s="7"/>
      <c r="N94" s="7"/>
      <c r="O94" s="7"/>
      <c r="P94" s="7"/>
      <c r="Q94" s="44"/>
      <c r="R94" s="7">
        <f t="shared" si="21"/>
        <v>0</v>
      </c>
      <c r="S94" s="7"/>
    </row>
    <row r="95" spans="1:19" ht="12.75">
      <c r="A95" s="28"/>
      <c r="B95" s="1">
        <v>5</v>
      </c>
      <c r="C95" s="1" t="s">
        <v>195</v>
      </c>
      <c r="D95" s="1" t="s">
        <v>347</v>
      </c>
      <c r="E95" s="1"/>
      <c r="F95" s="1" t="s">
        <v>101</v>
      </c>
      <c r="G95" s="20" t="s">
        <v>352</v>
      </c>
      <c r="H95" s="7"/>
      <c r="I95" s="44"/>
      <c r="J95" s="7"/>
      <c r="K95" s="7"/>
      <c r="L95" s="7"/>
      <c r="M95" s="7"/>
      <c r="N95" s="7"/>
      <c r="O95" s="7"/>
      <c r="P95" s="7"/>
      <c r="Q95" s="44"/>
      <c r="R95" s="7">
        <f t="shared" si="21"/>
        <v>0</v>
      </c>
      <c r="S95" s="7"/>
    </row>
    <row r="96" spans="1:19" ht="12.75">
      <c r="A96" s="28"/>
      <c r="B96" s="1">
        <v>6</v>
      </c>
      <c r="C96" s="1" t="s">
        <v>353</v>
      </c>
      <c r="D96" s="1" t="s">
        <v>354</v>
      </c>
      <c r="E96" s="1"/>
      <c r="F96" s="1" t="s">
        <v>101</v>
      </c>
      <c r="G96" s="20" t="s">
        <v>355</v>
      </c>
      <c r="H96" s="7"/>
      <c r="I96" s="44"/>
      <c r="J96" s="7"/>
      <c r="K96" s="7"/>
      <c r="L96" s="7"/>
      <c r="M96" s="7"/>
      <c r="N96" s="7"/>
      <c r="O96" s="7"/>
      <c r="P96" s="7"/>
      <c r="Q96" s="44"/>
      <c r="R96" s="7">
        <f t="shared" si="21"/>
        <v>0</v>
      </c>
      <c r="S96" s="7"/>
    </row>
    <row r="97" spans="1:19" s="13" customFormat="1" ht="12.75">
      <c r="A97" s="33" t="s">
        <v>27</v>
      </c>
      <c r="B97" s="12"/>
      <c r="C97" s="12"/>
      <c r="D97" s="12"/>
      <c r="E97" s="12"/>
      <c r="F97" s="12"/>
      <c r="G97" s="23"/>
      <c r="H97" s="12"/>
      <c r="I97" s="45"/>
      <c r="J97" s="12">
        <f aca="true" t="shared" si="22" ref="J97:P97">SUM(J89:J96)</f>
        <v>55</v>
      </c>
      <c r="K97" s="12">
        <f t="shared" si="22"/>
        <v>108.8</v>
      </c>
      <c r="L97" s="12">
        <f t="shared" si="22"/>
        <v>20</v>
      </c>
      <c r="M97" s="12">
        <f t="shared" si="22"/>
        <v>48.4</v>
      </c>
      <c r="N97" s="12">
        <f t="shared" si="22"/>
        <v>70.4</v>
      </c>
      <c r="O97" s="12">
        <f t="shared" si="22"/>
        <v>39.4</v>
      </c>
      <c r="P97" s="12">
        <f t="shared" si="22"/>
        <v>20</v>
      </c>
      <c r="Q97" s="45"/>
      <c r="R97" s="12"/>
      <c r="S97" s="12">
        <f>SUM(I97:R97)</f>
        <v>362</v>
      </c>
    </row>
    <row r="98" spans="1:19" ht="12.75">
      <c r="A98" s="31"/>
      <c r="B98" s="7"/>
      <c r="C98" s="7"/>
      <c r="D98" s="7"/>
      <c r="E98" s="7"/>
      <c r="F98" s="7"/>
      <c r="G98" s="22"/>
      <c r="H98" s="7"/>
      <c r="I98" s="44"/>
      <c r="J98" s="7"/>
      <c r="K98" s="7"/>
      <c r="L98" s="7"/>
      <c r="M98" s="7"/>
      <c r="N98" s="7"/>
      <c r="O98" s="7"/>
      <c r="P98" s="7"/>
      <c r="Q98" s="44"/>
      <c r="R98" s="7"/>
      <c r="S98" s="7"/>
    </row>
    <row r="99" spans="1:19" ht="12.75">
      <c r="A99" s="31"/>
      <c r="B99" s="7"/>
      <c r="C99" s="7"/>
      <c r="D99" s="7"/>
      <c r="E99" s="7"/>
      <c r="F99" s="7"/>
      <c r="G99" s="22"/>
      <c r="H99" s="7"/>
      <c r="I99" s="44"/>
      <c r="J99" s="7"/>
      <c r="K99" s="7"/>
      <c r="L99" s="7"/>
      <c r="M99" s="7"/>
      <c r="N99" s="7"/>
      <c r="O99" s="7"/>
      <c r="P99" s="7"/>
      <c r="Q99" s="44"/>
      <c r="R99" s="7"/>
      <c r="S99" s="7"/>
    </row>
    <row r="100" spans="1:19" ht="15.75">
      <c r="A100" s="27" t="s">
        <v>11</v>
      </c>
      <c r="B100" s="1">
        <v>1</v>
      </c>
      <c r="C100" s="1" t="s">
        <v>247</v>
      </c>
      <c r="D100" s="1" t="s">
        <v>168</v>
      </c>
      <c r="E100" s="1"/>
      <c r="F100" s="1" t="s">
        <v>58</v>
      </c>
      <c r="G100" s="20" t="s">
        <v>371</v>
      </c>
      <c r="H100" s="7"/>
      <c r="I100" s="44"/>
      <c r="J100" s="48">
        <f>SUM(IF(F100="KB",10,0)+IF(F101="KB",8,0)+IF(F102="KB",6,0)+IF(F103="KB",4,0)+IF(F104="KB",2,0)+IF(F105="KB",1,0))</f>
        <v>0</v>
      </c>
      <c r="K100" s="48">
        <f>SUM(IF(F100="MV",10,0)+IF(F101="MV",8,0)+IF(F102="MV",6,0)+IF(F103="MV",4,0)+IF(F104="MV",2,0)+IF(F105="MV",1,0))</f>
        <v>8</v>
      </c>
      <c r="L100" s="48">
        <f>SUM(IF(F100="PL",10,0)+IF(F101="PL",8,0)+IF(F102="PL",6,0)+IF(F103="PL",4,0)+IF(F104="PL",2,0)+IF(F105="PL",1,0))</f>
        <v>0</v>
      </c>
      <c r="M100" s="48">
        <f>SUM(IF(F100="ST",10,0)+IF(F101="ST",8,0)+IF(F102="ST",6,0)+IF(F103="ST",4,0)+IF(F104="ST",2,0)+IF(F105="ST",1,0))</f>
        <v>4</v>
      </c>
      <c r="N100" s="48">
        <f>SUM(IF(F100="WS",10,0)+IF(F101="WS",8,0)+IF(F102="WS",6,0)+IF(F103="WS",4,0)+IF(F104="WS",2,0)+IF(F105="WS",1,0))</f>
        <v>6</v>
      </c>
      <c r="O100" s="48">
        <f>SUM(IF(F100="WL",10,0)+IF(F101="WL",8,0)+IF(F102="WL",6,0)+IF(F103="WL",4,0)+IF(F104="WL",2,0)+IF(F105="WL",1,0))</f>
        <v>12</v>
      </c>
      <c r="P100" s="48">
        <f>SUM(IF(F100="WN",10,0)+IF(F101="WN",8,0)+IF(F102="WN",6,0)+IF(F103="WN",4,0)+IF(F104="WN",2,0)+IF(F105="WN",1,0))</f>
        <v>1</v>
      </c>
      <c r="Q100" s="44"/>
      <c r="R100" s="7">
        <f aca="true" t="shared" si="23" ref="R100:R105">SUM(I100:Q100)</f>
        <v>31</v>
      </c>
      <c r="S100" s="7"/>
    </row>
    <row r="101" spans="1:19" ht="12.75">
      <c r="A101" s="28"/>
      <c r="B101" s="1">
        <v>2</v>
      </c>
      <c r="C101" s="1" t="s">
        <v>164</v>
      </c>
      <c r="D101" s="1" t="s">
        <v>165</v>
      </c>
      <c r="E101" s="1"/>
      <c r="F101" s="1" t="s">
        <v>61</v>
      </c>
      <c r="G101" s="20" t="s">
        <v>372</v>
      </c>
      <c r="I101" s="44"/>
      <c r="J101" s="7"/>
      <c r="K101" s="7"/>
      <c r="L101" s="7"/>
      <c r="M101" s="7"/>
      <c r="N101" s="7"/>
      <c r="O101" s="7"/>
      <c r="P101" s="7"/>
      <c r="Q101" s="44"/>
      <c r="R101" s="7">
        <f>SUM(I101:Q101)</f>
        <v>0</v>
      </c>
      <c r="S101" s="7"/>
    </row>
    <row r="102" spans="1:19" ht="12.75">
      <c r="A102" s="28"/>
      <c r="B102" s="1">
        <v>3</v>
      </c>
      <c r="C102" s="1" t="s">
        <v>175</v>
      </c>
      <c r="D102" s="1" t="s">
        <v>176</v>
      </c>
      <c r="E102" s="1"/>
      <c r="F102" s="1" t="s">
        <v>65</v>
      </c>
      <c r="G102" s="20" t="s">
        <v>373</v>
      </c>
      <c r="H102" s="7"/>
      <c r="I102" s="44"/>
      <c r="J102" s="7"/>
      <c r="K102" s="7"/>
      <c r="L102" s="7"/>
      <c r="M102" s="7"/>
      <c r="N102" s="7"/>
      <c r="O102" s="7"/>
      <c r="P102" s="7"/>
      <c r="Q102" s="44"/>
      <c r="R102" s="7">
        <f t="shared" si="23"/>
        <v>0</v>
      </c>
      <c r="S102" s="7"/>
    </row>
    <row r="103" spans="1:19" ht="12.75">
      <c r="A103" s="28"/>
      <c r="B103" s="1">
        <v>4</v>
      </c>
      <c r="C103" s="1" t="s">
        <v>134</v>
      </c>
      <c r="D103" s="1" t="s">
        <v>173</v>
      </c>
      <c r="E103" s="1"/>
      <c r="F103" s="1" t="s">
        <v>78</v>
      </c>
      <c r="G103" s="20" t="s">
        <v>374</v>
      </c>
      <c r="H103" s="7"/>
      <c r="I103" s="44"/>
      <c r="J103" s="7"/>
      <c r="K103" s="7"/>
      <c r="L103" s="7"/>
      <c r="M103" s="7"/>
      <c r="N103" s="7"/>
      <c r="O103" s="7"/>
      <c r="P103" s="7"/>
      <c r="Q103" s="44"/>
      <c r="R103" s="7">
        <f t="shared" si="23"/>
        <v>0</v>
      </c>
      <c r="S103" s="7"/>
    </row>
    <row r="104" spans="1:19" ht="12.75">
      <c r="A104" s="28"/>
      <c r="B104" s="1">
        <v>5</v>
      </c>
      <c r="C104" s="1" t="s">
        <v>375</v>
      </c>
      <c r="D104" s="1" t="s">
        <v>376</v>
      </c>
      <c r="E104" s="1"/>
      <c r="F104" s="1" t="s">
        <v>58</v>
      </c>
      <c r="G104" s="20" t="s">
        <v>377</v>
      </c>
      <c r="H104" s="7"/>
      <c r="I104" s="44"/>
      <c r="J104" s="7"/>
      <c r="K104" s="7"/>
      <c r="L104" s="7"/>
      <c r="M104" s="7"/>
      <c r="N104" s="7"/>
      <c r="O104" s="7"/>
      <c r="P104" s="7"/>
      <c r="Q104" s="44"/>
      <c r="R104" s="7">
        <f t="shared" si="23"/>
        <v>0</v>
      </c>
      <c r="S104" s="7"/>
    </row>
    <row r="105" spans="1:19" ht="12.75">
      <c r="A105" s="28"/>
      <c r="B105" s="1">
        <v>6</v>
      </c>
      <c r="C105" s="1" t="s">
        <v>378</v>
      </c>
      <c r="D105" s="1" t="s">
        <v>379</v>
      </c>
      <c r="E105" s="1"/>
      <c r="F105" s="1" t="s">
        <v>152</v>
      </c>
      <c r="G105" s="20" t="s">
        <v>380</v>
      </c>
      <c r="H105" s="7"/>
      <c r="I105" s="44"/>
      <c r="J105" s="7"/>
      <c r="K105" s="7"/>
      <c r="L105" s="7"/>
      <c r="M105" s="7"/>
      <c r="N105" s="7"/>
      <c r="O105" s="7"/>
      <c r="P105" s="7"/>
      <c r="Q105" s="44"/>
      <c r="R105" s="7">
        <f t="shared" si="23"/>
        <v>0</v>
      </c>
      <c r="S105" s="7"/>
    </row>
    <row r="106" spans="1:19" s="13" customFormat="1" ht="12.75">
      <c r="A106" s="30" t="s">
        <v>27</v>
      </c>
      <c r="B106" s="12"/>
      <c r="C106" s="12"/>
      <c r="D106" s="12"/>
      <c r="E106" s="12"/>
      <c r="F106" s="12"/>
      <c r="G106" s="23"/>
      <c r="H106" s="12"/>
      <c r="I106" s="45"/>
      <c r="J106" s="12">
        <f aca="true" t="shared" si="24" ref="J106:P106">SUM(J97:J105)</f>
        <v>55</v>
      </c>
      <c r="K106" s="12">
        <f t="shared" si="24"/>
        <v>116.8</v>
      </c>
      <c r="L106" s="12">
        <f t="shared" si="24"/>
        <v>20</v>
      </c>
      <c r="M106" s="12">
        <f t="shared" si="24"/>
        <v>52.4</v>
      </c>
      <c r="N106" s="12">
        <f t="shared" si="24"/>
        <v>76.4</v>
      </c>
      <c r="O106" s="12">
        <f t="shared" si="24"/>
        <v>51.4</v>
      </c>
      <c r="P106" s="12">
        <f t="shared" si="24"/>
        <v>21</v>
      </c>
      <c r="Q106" s="45"/>
      <c r="R106" s="12"/>
      <c r="S106" s="12">
        <f>SUM(I106:R106)</f>
        <v>393</v>
      </c>
    </row>
    <row r="107" spans="1:19" ht="12.75">
      <c r="A107" s="31"/>
      <c r="B107" s="7"/>
      <c r="C107" s="7"/>
      <c r="D107" s="7"/>
      <c r="E107" s="7"/>
      <c r="F107" s="7"/>
      <c r="G107" s="22"/>
      <c r="H107" s="7"/>
      <c r="I107" s="44"/>
      <c r="J107" s="7"/>
      <c r="K107" s="7"/>
      <c r="L107" s="7"/>
      <c r="M107" s="7"/>
      <c r="N107" s="7"/>
      <c r="O107" s="7"/>
      <c r="P107" s="7"/>
      <c r="Q107" s="44"/>
      <c r="R107" s="7"/>
      <c r="S107" s="7"/>
    </row>
    <row r="108" spans="1:19" ht="15.75">
      <c r="A108" s="27" t="s">
        <v>13</v>
      </c>
      <c r="B108" s="1">
        <v>1</v>
      </c>
      <c r="C108" s="1"/>
      <c r="D108" s="1"/>
      <c r="E108" s="1"/>
      <c r="F108" s="1" t="s">
        <v>78</v>
      </c>
      <c r="G108" s="20" t="s">
        <v>392</v>
      </c>
      <c r="H108" s="7"/>
      <c r="I108" s="44"/>
      <c r="J108" s="48">
        <f>SUM(IF(F108="KB",10,0)+IF(F109="KB",8,0)+IF(F110="KB",6,0)+IF(F111="KB",4,0)+IF(F112="KB",2,0)+IF(F113="KB",1,0))</f>
        <v>4</v>
      </c>
      <c r="K108" s="48">
        <f>SUM(IF(F108="MV",10,0)+IF(F109="MV",8,0)+IF(F110="MV",6,0)+IF(F111="MV",4,0)+IF(F112="MV",2,0)+IF(F113="MV",1,0))</f>
        <v>8</v>
      </c>
      <c r="L108" s="48">
        <f>SUM(IF(F108="PL",10,0)+IF(F109="PL",8,0)+IF(F110="PL",6,0)+IF(F111="PLV",4,0)+IF(F112="PL",2,0)+IF(F113="PL",1,0))</f>
        <v>1</v>
      </c>
      <c r="M108" s="48">
        <f>SUM(IF(F108="ST",10,0)+IF(F109="ST",8,0)+IF(F110="ST",6,0)+IF(F111="ST",4,0)+IF(F112="ST",2,0)+IF(F113="ST",1,0))</f>
        <v>10</v>
      </c>
      <c r="N108" s="48">
        <f>SUM(IF(F108="WS",10,0)+IF(F109="WS",8,0)+IF(F110="WS",6,0)+IF(F111="WS",4,0)+IF(F112="WS",2,0)+IF(F113="WS",1,0))</f>
        <v>6</v>
      </c>
      <c r="O108" s="48">
        <f>SUM(IF(F108="WL",10,0)+IF(F109="WL",8,0)+IF(F110="WL",6,0)+IF(F111="WL",4,0)+IF(F112="WL",2,0)+IF(F113="WL",1,0))</f>
        <v>2</v>
      </c>
      <c r="P108" s="48">
        <f>SUM(IF(F108="WN",10,0)+IF(F109="WN",8,0)+IF(F110="WN",6,0)+IF(F111="WN",4,0)+IF(F112="WN",2,0)+IF(F113="WN",1,0))</f>
        <v>0</v>
      </c>
      <c r="Q108" s="44"/>
      <c r="R108" s="7">
        <f aca="true" t="shared" si="25" ref="R108:R113">SUM(I108:Q108)</f>
        <v>31</v>
      </c>
      <c r="S108" s="7"/>
    </row>
    <row r="109" spans="1:19" ht="12.75">
      <c r="A109" s="28"/>
      <c r="B109" s="1">
        <v>2</v>
      </c>
      <c r="C109" s="1"/>
      <c r="D109" s="1"/>
      <c r="E109" s="1"/>
      <c r="F109" s="1" t="s">
        <v>61</v>
      </c>
      <c r="G109" s="20" t="s">
        <v>393</v>
      </c>
      <c r="H109" s="7"/>
      <c r="I109" s="44"/>
      <c r="J109" s="7"/>
      <c r="K109" s="7"/>
      <c r="L109" s="7"/>
      <c r="M109" s="7"/>
      <c r="N109" s="7"/>
      <c r="O109" s="7"/>
      <c r="P109" s="7"/>
      <c r="Q109" s="44"/>
      <c r="R109" s="7">
        <f t="shared" si="25"/>
        <v>0</v>
      </c>
      <c r="S109" s="7"/>
    </row>
    <row r="110" spans="1:19" ht="12.75">
      <c r="A110" s="28"/>
      <c r="B110" s="1">
        <v>3</v>
      </c>
      <c r="C110" s="1" t="s">
        <v>394</v>
      </c>
      <c r="D110" s="1"/>
      <c r="E110" s="1"/>
      <c r="F110" s="1" t="s">
        <v>65</v>
      </c>
      <c r="G110" s="20" t="s">
        <v>395</v>
      </c>
      <c r="H110" s="7"/>
      <c r="I110" s="44"/>
      <c r="J110" s="7"/>
      <c r="K110" s="7"/>
      <c r="L110" s="7"/>
      <c r="M110" s="7"/>
      <c r="N110" s="7"/>
      <c r="O110" s="7"/>
      <c r="P110" s="7"/>
      <c r="Q110" s="44"/>
      <c r="R110" s="7">
        <f t="shared" si="25"/>
        <v>0</v>
      </c>
      <c r="S110" s="7"/>
    </row>
    <row r="111" spans="1:19" ht="12.75">
      <c r="A111" s="31"/>
      <c r="B111" s="7">
        <v>4</v>
      </c>
      <c r="C111" s="18" t="s">
        <v>396</v>
      </c>
      <c r="D111" s="7"/>
      <c r="E111" s="7"/>
      <c r="F111" s="18" t="s">
        <v>101</v>
      </c>
      <c r="G111" s="21" t="s">
        <v>397</v>
      </c>
      <c r="H111" s="7"/>
      <c r="I111" s="44"/>
      <c r="J111" s="7"/>
      <c r="K111" s="7"/>
      <c r="L111" s="7"/>
      <c r="M111" s="7"/>
      <c r="N111" s="7"/>
      <c r="O111" s="7"/>
      <c r="P111" s="7"/>
      <c r="Q111" s="44"/>
      <c r="R111" s="7">
        <f t="shared" si="25"/>
        <v>0</v>
      </c>
      <c r="S111" s="7"/>
    </row>
    <row r="112" spans="1:19" ht="12.75">
      <c r="A112" s="28"/>
      <c r="B112" s="1">
        <v>5</v>
      </c>
      <c r="C112" s="1" t="s">
        <v>398</v>
      </c>
      <c r="D112" s="1"/>
      <c r="E112" s="1"/>
      <c r="F112" s="1" t="s">
        <v>58</v>
      </c>
      <c r="G112" s="20" t="s">
        <v>399</v>
      </c>
      <c r="H112" s="7"/>
      <c r="I112" s="44"/>
      <c r="J112" s="7"/>
      <c r="K112" s="7"/>
      <c r="L112" s="7"/>
      <c r="M112" s="7"/>
      <c r="N112" s="7"/>
      <c r="O112" s="7"/>
      <c r="P112" s="7"/>
      <c r="Q112" s="44"/>
      <c r="R112" s="7">
        <f t="shared" si="25"/>
        <v>0</v>
      </c>
      <c r="S112" s="7"/>
    </row>
    <row r="113" spans="1:19" ht="12.75">
      <c r="A113" s="28"/>
      <c r="B113" s="1">
        <v>6</v>
      </c>
      <c r="C113" s="1" t="s">
        <v>400</v>
      </c>
      <c r="D113" s="1"/>
      <c r="E113" s="1"/>
      <c r="F113" s="1" t="s">
        <v>85</v>
      </c>
      <c r="G113" s="20" t="s">
        <v>401</v>
      </c>
      <c r="H113" s="7"/>
      <c r="I113" s="44"/>
      <c r="J113" s="7"/>
      <c r="K113" s="7"/>
      <c r="L113" s="7"/>
      <c r="M113" s="7"/>
      <c r="N113" s="7"/>
      <c r="O113" s="7"/>
      <c r="P113" s="7"/>
      <c r="Q113" s="44"/>
      <c r="R113" s="7">
        <f t="shared" si="25"/>
        <v>0</v>
      </c>
      <c r="S113" s="7"/>
    </row>
    <row r="114" spans="1:19" s="13" customFormat="1" ht="12.75">
      <c r="A114" s="33" t="s">
        <v>27</v>
      </c>
      <c r="B114" s="12"/>
      <c r="C114" s="12"/>
      <c r="D114" s="12"/>
      <c r="E114" s="12"/>
      <c r="F114" s="12"/>
      <c r="G114" s="23"/>
      <c r="H114" s="12"/>
      <c r="I114" s="45"/>
      <c r="J114" s="12">
        <f aca="true" t="shared" si="26" ref="J114:P114">SUM(J106:J113)</f>
        <v>59</v>
      </c>
      <c r="K114" s="12">
        <f t="shared" si="26"/>
        <v>124.8</v>
      </c>
      <c r="L114" s="12">
        <f t="shared" si="26"/>
        <v>21</v>
      </c>
      <c r="M114" s="12">
        <f t="shared" si="26"/>
        <v>62.4</v>
      </c>
      <c r="N114" s="12">
        <f t="shared" si="26"/>
        <v>82.4</v>
      </c>
      <c r="O114" s="12">
        <f t="shared" si="26"/>
        <v>53.4</v>
      </c>
      <c r="P114" s="12">
        <f t="shared" si="26"/>
        <v>21</v>
      </c>
      <c r="Q114" s="45"/>
      <c r="R114" s="12"/>
      <c r="S114" s="12">
        <f>SUM(I114:R114)</f>
        <v>424</v>
      </c>
    </row>
    <row r="115" spans="1:19" s="13" customFormat="1" ht="12.75">
      <c r="A115" s="33"/>
      <c r="B115" s="12"/>
      <c r="C115" s="12"/>
      <c r="D115" s="12"/>
      <c r="E115" s="12"/>
      <c r="F115" s="12"/>
      <c r="G115" s="23"/>
      <c r="H115" s="12"/>
      <c r="I115" s="45"/>
      <c r="J115" s="12"/>
      <c r="K115" s="12"/>
      <c r="L115" s="12"/>
      <c r="M115" s="12"/>
      <c r="N115" s="12"/>
      <c r="O115" s="12"/>
      <c r="P115" s="12"/>
      <c r="Q115" s="45"/>
      <c r="R115" s="12"/>
      <c r="S115" s="12"/>
    </row>
    <row r="116" spans="1:19" ht="15.75">
      <c r="A116" s="27" t="s">
        <v>15</v>
      </c>
      <c r="B116" s="1">
        <v>1</v>
      </c>
      <c r="C116" s="1" t="s">
        <v>262</v>
      </c>
      <c r="D116" s="1" t="s">
        <v>263</v>
      </c>
      <c r="E116" s="1"/>
      <c r="F116" s="1" t="s">
        <v>61</v>
      </c>
      <c r="G116" s="49">
        <v>0.0015054398148148147</v>
      </c>
      <c r="H116" s="7"/>
      <c r="I116" s="44"/>
      <c r="J116" s="48">
        <f>SUM(IF(F116="KB",10,0)+IF(F117="KB",8,0)+IF(F118="KB",6,0)+IF(F119="KB",4,0)+IF(F120="KB",2,0)+IF(F121="KB",1,0))</f>
        <v>8</v>
      </c>
      <c r="K116" s="48">
        <f>SUM(IF(F116="MV",10,0)+IF(F117="MV",8,0)+IF(F118="MV",6,0)+IF(F119="MV",4,0)+IF(F120="MV",2,0)+IF(F121="MV",1,0))</f>
        <v>10</v>
      </c>
      <c r="L116" s="48">
        <f>SUM(IF(F116="PL",10,0)+IF(F117="PL",8,0)+IF(F118="PL",6,0)+IF(F119="PL",4,0)+IF(F120="PL",2,0)+IF(F121="PL",1,0))</f>
        <v>0</v>
      </c>
      <c r="M116" s="48">
        <f>SUM(IF(F116="ST",10,0)+IF(F117="ST",8,0)+IF(F118="ST",6,0)+IF(F119="ST",4,0)+IF(F120="ST",2,0)+IF(F121="ST",1,0))</f>
        <v>7</v>
      </c>
      <c r="N116" s="48">
        <f>SUM(IF(F116="WS",10,0)+IF(F117="WS",8,0)+IF(F118="WS",6,0)+IF(F119="WS",4,0)+IF(F120="WS",2,0)+IF(F121="WS",1,0))</f>
        <v>0</v>
      </c>
      <c r="O116" s="48">
        <f>SUM(IF(F116="WL",10,0)+IF(F117="WL",8,0)+IF(F118="WL",6,0)+IF(F119="WL",4,0)+IF(F120="WL",2,0)+IF(F121="WL",1,0))</f>
        <v>4</v>
      </c>
      <c r="P116" s="48">
        <f>SUM(IF(F116="WN",10,0)+IF(F117="WN",8,0)+IF(F118="WN",6,0)+IF(F119="WN",4,0)+IF(F120="WN",2,0)+IF(F121="WN",1,0))</f>
        <v>2</v>
      </c>
      <c r="Q116" s="44"/>
      <c r="R116" s="7">
        <f aca="true" t="shared" si="27" ref="R116:R121">SUM(I116:Q116)</f>
        <v>31</v>
      </c>
      <c r="S116" s="7"/>
    </row>
    <row r="117" spans="1:19" ht="12.75">
      <c r="A117" s="28"/>
      <c r="B117" s="1">
        <v>2</v>
      </c>
      <c r="C117" s="1" t="s">
        <v>181</v>
      </c>
      <c r="D117" s="1" t="s">
        <v>76</v>
      </c>
      <c r="E117" s="1"/>
      <c r="F117" s="1" t="s">
        <v>101</v>
      </c>
      <c r="G117" s="20" t="s">
        <v>410</v>
      </c>
      <c r="H117" s="7"/>
      <c r="I117" s="44"/>
      <c r="J117" s="7"/>
      <c r="K117" s="7"/>
      <c r="L117" s="7"/>
      <c r="M117" s="7"/>
      <c r="N117" s="7"/>
      <c r="O117" s="7"/>
      <c r="P117" s="7"/>
      <c r="Q117" s="44"/>
      <c r="R117" s="7">
        <f t="shared" si="27"/>
        <v>0</v>
      </c>
      <c r="S117" s="7"/>
    </row>
    <row r="118" spans="1:19" ht="12.75">
      <c r="A118" s="28"/>
      <c r="B118" s="1">
        <v>3</v>
      </c>
      <c r="C118" s="1" t="s">
        <v>276</v>
      </c>
      <c r="D118" s="1" t="s">
        <v>277</v>
      </c>
      <c r="E118" s="1"/>
      <c r="F118" s="1" t="s">
        <v>78</v>
      </c>
      <c r="G118" s="20" t="s">
        <v>411</v>
      </c>
      <c r="H118" s="7"/>
      <c r="I118" s="44"/>
      <c r="J118" s="7"/>
      <c r="K118" s="7"/>
      <c r="L118" s="7"/>
      <c r="M118" s="7"/>
      <c r="N118" s="7"/>
      <c r="O118" s="7"/>
      <c r="P118" s="7"/>
      <c r="Q118" s="44"/>
      <c r="R118" s="7">
        <f t="shared" si="27"/>
        <v>0</v>
      </c>
      <c r="S118" s="7"/>
    </row>
    <row r="119" spans="1:19" ht="12.75">
      <c r="A119" s="28"/>
      <c r="B119" s="1">
        <v>4</v>
      </c>
      <c r="C119" s="1" t="s">
        <v>75</v>
      </c>
      <c r="D119" s="1" t="s">
        <v>76</v>
      </c>
      <c r="E119" s="1"/>
      <c r="F119" s="1" t="s">
        <v>58</v>
      </c>
      <c r="G119" s="20" t="s">
        <v>412</v>
      </c>
      <c r="H119" s="7"/>
      <c r="I119" s="44"/>
      <c r="J119" s="7"/>
      <c r="K119" s="7"/>
      <c r="L119" s="7"/>
      <c r="M119" s="7"/>
      <c r="N119" s="7"/>
      <c r="O119" s="7"/>
      <c r="P119" s="7"/>
      <c r="Q119" s="44"/>
      <c r="R119" s="7">
        <f t="shared" si="27"/>
        <v>0</v>
      </c>
      <c r="S119" s="7"/>
    </row>
    <row r="120" spans="1:19" ht="12.75">
      <c r="A120" s="28"/>
      <c r="B120" s="1">
        <v>5</v>
      </c>
      <c r="C120" s="1" t="s">
        <v>226</v>
      </c>
      <c r="D120" s="1" t="s">
        <v>227</v>
      </c>
      <c r="E120" s="1"/>
      <c r="F120" s="1" t="s">
        <v>152</v>
      </c>
      <c r="G120" s="20" t="s">
        <v>413</v>
      </c>
      <c r="H120" s="7"/>
      <c r="I120" s="44"/>
      <c r="J120" s="7"/>
      <c r="K120" s="7"/>
      <c r="L120" s="7"/>
      <c r="M120" s="7"/>
      <c r="N120" s="7"/>
      <c r="O120" s="7"/>
      <c r="P120" s="7"/>
      <c r="Q120" s="44"/>
      <c r="R120" s="7">
        <f t="shared" si="27"/>
        <v>0</v>
      </c>
      <c r="S120" s="7"/>
    </row>
    <row r="121" spans="1:19" ht="12.75">
      <c r="A121" s="28"/>
      <c r="B121" s="1">
        <v>6</v>
      </c>
      <c r="C121" s="1" t="s">
        <v>70</v>
      </c>
      <c r="D121" s="1" t="s">
        <v>77</v>
      </c>
      <c r="E121" s="1"/>
      <c r="F121" s="1" t="s">
        <v>78</v>
      </c>
      <c r="G121" s="20" t="s">
        <v>414</v>
      </c>
      <c r="H121" s="7"/>
      <c r="I121" s="44"/>
      <c r="J121" s="7"/>
      <c r="K121" s="7"/>
      <c r="L121" s="7"/>
      <c r="M121" s="7"/>
      <c r="N121" s="7"/>
      <c r="O121" s="7"/>
      <c r="P121" s="7"/>
      <c r="Q121" s="44"/>
      <c r="R121" s="7">
        <f t="shared" si="27"/>
        <v>0</v>
      </c>
      <c r="S121" s="7"/>
    </row>
    <row r="122" spans="1:19" s="13" customFormat="1" ht="12.75">
      <c r="A122" s="34" t="s">
        <v>27</v>
      </c>
      <c r="B122" s="14"/>
      <c r="C122" s="14"/>
      <c r="D122" s="14"/>
      <c r="E122" s="14"/>
      <c r="F122" s="14"/>
      <c r="G122" s="24"/>
      <c r="H122" s="12"/>
      <c r="I122" s="45"/>
      <c r="J122" s="12">
        <f aca="true" t="shared" si="28" ref="J122:P122">SUM(J114:J121)</f>
        <v>67</v>
      </c>
      <c r="K122" s="12">
        <f t="shared" si="28"/>
        <v>134.8</v>
      </c>
      <c r="L122" s="12">
        <f t="shared" si="28"/>
        <v>21</v>
      </c>
      <c r="M122" s="12">
        <f t="shared" si="28"/>
        <v>69.4</v>
      </c>
      <c r="N122" s="12">
        <f t="shared" si="28"/>
        <v>82.4</v>
      </c>
      <c r="O122" s="12">
        <f t="shared" si="28"/>
        <v>57.4</v>
      </c>
      <c r="P122" s="12">
        <f t="shared" si="28"/>
        <v>23</v>
      </c>
      <c r="Q122" s="45"/>
      <c r="R122" s="12"/>
      <c r="S122" s="12">
        <f>SUM(I122:R122)</f>
        <v>455</v>
      </c>
    </row>
    <row r="123" spans="1:19" ht="12.75">
      <c r="A123" s="28"/>
      <c r="B123" s="1"/>
      <c r="C123" s="1"/>
      <c r="D123" s="1"/>
      <c r="E123" s="1"/>
      <c r="F123" s="1"/>
      <c r="G123" s="20"/>
      <c r="H123" s="7"/>
      <c r="I123" s="44"/>
      <c r="J123" s="7"/>
      <c r="K123" s="7"/>
      <c r="L123" s="7"/>
      <c r="M123" s="7"/>
      <c r="N123" s="7"/>
      <c r="O123" s="7"/>
      <c r="P123" s="7"/>
      <c r="Q123" s="44"/>
      <c r="R123" s="7"/>
      <c r="S123" s="7"/>
    </row>
    <row r="124" spans="1:19" ht="15.75">
      <c r="A124" s="27" t="s">
        <v>17</v>
      </c>
      <c r="B124" s="1">
        <v>1</v>
      </c>
      <c r="C124" s="1" t="s">
        <v>229</v>
      </c>
      <c r="D124" s="1" t="s">
        <v>230</v>
      </c>
      <c r="E124" s="1"/>
      <c r="F124" s="1" t="s">
        <v>61</v>
      </c>
      <c r="G124" s="20" t="s">
        <v>421</v>
      </c>
      <c r="H124" s="7"/>
      <c r="I124" s="44"/>
      <c r="J124" s="48">
        <f>SUM(IF(F124="KB",10,0)+IF(F125="KB",8,0)+IF(F126="KB",6,0)+IF(F127="KB",4,0)+IF(F128="KB",2,0)+IF(F129="KB",1,0))</f>
        <v>10</v>
      </c>
      <c r="K124" s="48">
        <f>SUM(IF(F124="MV",10,0)+IF(F125="MV",8,0)+IF(F126="MV",6,0)+IF(F127="MV",4,0)+IF(F128="MV",2,0)+IF(F129="MV",1,0))</f>
        <v>11</v>
      </c>
      <c r="L124" s="48">
        <f>SUM(IF(F124="PL",10,0)+IF(F125="PL",8,0)+IF(F126="PL",6,0)+IF(F127="PL",4,0)+IF(F128="PL",2,0)+IF(F129="PL",1,0))</f>
        <v>0</v>
      </c>
      <c r="M124" s="48">
        <f>SUM(IF(F124="ST",10,0)+IF(F125="ST",8,0)+IF(F126="ST",6,0)+IF(F127="ST",4,0)+IF(F128="ST",2,0)+IF(F129="ST",1,0))</f>
        <v>0</v>
      </c>
      <c r="N124" s="48">
        <f>SUM(IF(F124="WS",10,0)+IF(F125="WS",8,0)+IF(F126="WS",6,0)+IF(F127="WS",4,0)+IF(F128="WS",2,0)+IF(F129="WS",1,0))</f>
        <v>10</v>
      </c>
      <c r="O124" s="48">
        <f>SUM(IF(F124="WL",10,0)+IF(F125="WL",8,0)+IF(F126="WL",6,0)+IF(F127="WL",4,0)+IF(F128="WL",2,0)+IF(F129="WL",1,0))</f>
        <v>0</v>
      </c>
      <c r="P124" s="48">
        <f>SUM(IF(F124="WN",10,0)+IF(F125="WN",8,0)+IF(F126="WN",6,0)+IF(F127="WN",4,0)+IF(F128="WN",2,0)+IF(F129="WN",1,0))</f>
        <v>0</v>
      </c>
      <c r="Q124" s="44"/>
      <c r="R124" s="7">
        <f aca="true" t="shared" si="29" ref="R124:R129">SUM(I124:Q124)</f>
        <v>31</v>
      </c>
      <c r="S124" s="7"/>
    </row>
    <row r="125" spans="1:19" ht="12.75">
      <c r="A125" s="28"/>
      <c r="B125" s="1">
        <v>2</v>
      </c>
      <c r="C125" s="1" t="s">
        <v>217</v>
      </c>
      <c r="D125" s="1" t="s">
        <v>218</v>
      </c>
      <c r="E125" s="1"/>
      <c r="F125" s="1" t="s">
        <v>101</v>
      </c>
      <c r="G125" s="20" t="s">
        <v>422</v>
      </c>
      <c r="H125" s="7"/>
      <c r="I125" s="44"/>
      <c r="J125" s="7"/>
      <c r="K125" s="7"/>
      <c r="L125" s="7"/>
      <c r="M125" s="7"/>
      <c r="N125" s="7"/>
      <c r="O125" s="7"/>
      <c r="P125" s="7"/>
      <c r="Q125" s="44"/>
      <c r="R125" s="7">
        <f t="shared" si="29"/>
        <v>0</v>
      </c>
      <c r="S125" s="7"/>
    </row>
    <row r="126" spans="1:19" ht="12.75">
      <c r="A126" s="28"/>
      <c r="B126" s="1">
        <v>3</v>
      </c>
      <c r="C126" s="1" t="s">
        <v>349</v>
      </c>
      <c r="D126" s="1" t="s">
        <v>350</v>
      </c>
      <c r="E126" s="1"/>
      <c r="F126" s="1" t="s">
        <v>65</v>
      </c>
      <c r="G126" s="20" t="s">
        <v>423</v>
      </c>
      <c r="H126" s="7"/>
      <c r="I126" s="44"/>
      <c r="J126" s="7"/>
      <c r="K126" s="7"/>
      <c r="L126" s="7"/>
      <c r="M126" s="7"/>
      <c r="N126" s="7"/>
      <c r="O126" s="7"/>
      <c r="P126" s="7"/>
      <c r="Q126" s="44"/>
      <c r="R126" s="7">
        <f t="shared" si="29"/>
        <v>0</v>
      </c>
      <c r="S126" s="7"/>
    </row>
    <row r="127" spans="1:19" ht="12.75">
      <c r="A127" s="28"/>
      <c r="B127" s="1">
        <v>4</v>
      </c>
      <c r="C127" s="1" t="s">
        <v>349</v>
      </c>
      <c r="D127" s="1" t="s">
        <v>424</v>
      </c>
      <c r="E127" s="1"/>
      <c r="F127" s="1" t="s">
        <v>65</v>
      </c>
      <c r="G127" s="20" t="s">
        <v>425</v>
      </c>
      <c r="H127" s="7"/>
      <c r="I127" s="44"/>
      <c r="J127" s="7"/>
      <c r="K127" s="7"/>
      <c r="L127" s="18"/>
      <c r="M127" s="7"/>
      <c r="N127" s="7"/>
      <c r="O127" s="7"/>
      <c r="P127" s="7"/>
      <c r="Q127" s="44"/>
      <c r="R127" s="7">
        <f t="shared" si="29"/>
        <v>0</v>
      </c>
      <c r="S127" s="7"/>
    </row>
    <row r="128" spans="1:19" ht="12.75">
      <c r="A128" s="28"/>
      <c r="B128" s="1">
        <v>5</v>
      </c>
      <c r="C128" s="1" t="s">
        <v>426</v>
      </c>
      <c r="D128" s="1" t="s">
        <v>427</v>
      </c>
      <c r="E128" s="1"/>
      <c r="F128" s="1" t="s">
        <v>101</v>
      </c>
      <c r="G128" s="20" t="s">
        <v>428</v>
      </c>
      <c r="H128" s="7"/>
      <c r="I128" s="44"/>
      <c r="J128" s="7"/>
      <c r="K128" s="7"/>
      <c r="L128" s="7"/>
      <c r="M128" s="18"/>
      <c r="N128" s="7"/>
      <c r="O128" s="7"/>
      <c r="P128" s="7"/>
      <c r="Q128" s="44"/>
      <c r="R128" s="7">
        <f t="shared" si="29"/>
        <v>0</v>
      </c>
      <c r="S128" s="7"/>
    </row>
    <row r="129" spans="1:19" ht="12.75">
      <c r="A129" s="28"/>
      <c r="B129" s="1">
        <v>6</v>
      </c>
      <c r="C129" s="1" t="s">
        <v>178</v>
      </c>
      <c r="D129" s="1" t="s">
        <v>179</v>
      </c>
      <c r="E129" s="1"/>
      <c r="F129" s="1" t="s">
        <v>61</v>
      </c>
      <c r="G129" s="20" t="s">
        <v>429</v>
      </c>
      <c r="H129" s="7"/>
      <c r="I129" s="44"/>
      <c r="J129" s="7"/>
      <c r="K129" s="7"/>
      <c r="L129" s="7"/>
      <c r="M129" s="7"/>
      <c r="N129" s="18"/>
      <c r="O129" s="7"/>
      <c r="P129" s="7"/>
      <c r="Q129" s="44"/>
      <c r="R129" s="7">
        <f t="shared" si="29"/>
        <v>0</v>
      </c>
      <c r="S129" s="7"/>
    </row>
    <row r="130" spans="1:19" s="13" customFormat="1" ht="12.75">
      <c r="A130" s="34" t="s">
        <v>27</v>
      </c>
      <c r="B130" s="14"/>
      <c r="C130" s="14"/>
      <c r="D130" s="14"/>
      <c r="E130" s="14"/>
      <c r="F130" s="14"/>
      <c r="G130" s="24"/>
      <c r="H130" s="12"/>
      <c r="I130" s="45"/>
      <c r="J130" s="12">
        <f aca="true" t="shared" si="30" ref="J130:P130">SUM(J122:J129)</f>
        <v>77</v>
      </c>
      <c r="K130" s="12">
        <f t="shared" si="30"/>
        <v>145.8</v>
      </c>
      <c r="L130" s="12">
        <f t="shared" si="30"/>
        <v>21</v>
      </c>
      <c r="M130" s="12">
        <f t="shared" si="30"/>
        <v>69.4</v>
      </c>
      <c r="N130" s="12">
        <f t="shared" si="30"/>
        <v>92.4</v>
      </c>
      <c r="O130" s="12">
        <f t="shared" si="30"/>
        <v>57.4</v>
      </c>
      <c r="P130" s="12">
        <f t="shared" si="30"/>
        <v>23</v>
      </c>
      <c r="Q130" s="45"/>
      <c r="R130" s="12"/>
      <c r="S130" s="12">
        <f>SUM(I130:R130)</f>
        <v>486</v>
      </c>
    </row>
    <row r="131" spans="1:19" ht="12.75">
      <c r="A131" s="28"/>
      <c r="B131" s="1"/>
      <c r="C131" s="1"/>
      <c r="D131" s="1"/>
      <c r="E131" s="1"/>
      <c r="F131" s="1"/>
      <c r="G131" s="20"/>
      <c r="H131" s="7"/>
      <c r="I131" s="44"/>
      <c r="J131" s="7"/>
      <c r="K131" s="7"/>
      <c r="L131" s="7"/>
      <c r="M131" s="7"/>
      <c r="N131" s="7"/>
      <c r="O131" s="7"/>
      <c r="P131" s="7"/>
      <c r="Q131" s="44"/>
      <c r="R131" s="7"/>
      <c r="S131" s="7"/>
    </row>
    <row r="132" spans="1:19" ht="15.75">
      <c r="A132" s="27" t="s">
        <v>19</v>
      </c>
      <c r="B132" s="1">
        <v>1</v>
      </c>
      <c r="C132" s="1" t="s">
        <v>268</v>
      </c>
      <c r="D132" s="1" t="s">
        <v>269</v>
      </c>
      <c r="E132" s="1"/>
      <c r="F132" s="1" t="s">
        <v>152</v>
      </c>
      <c r="G132" s="20" t="s">
        <v>438</v>
      </c>
      <c r="H132" s="7"/>
      <c r="I132" s="44"/>
      <c r="J132" s="48">
        <f>SUM(IF(F132="KB",10,0)+IF(F133="KB",8,0)+IF(F134="KBV",6,0)+IF(F135="KBV",4,0)+IF(F136="KB",2,0)+IF(F137="KB",1,0))</f>
        <v>0</v>
      </c>
      <c r="K132" s="48">
        <f>SUM(IF(F132="MV",10,0)+IF(F133="MV",8,0)+IF(F134="MV",6,0)+IF(F135="MV",4,0)+IF(F136="MV",2,0)+IF(F137="MV",1,0))</f>
        <v>4</v>
      </c>
      <c r="L132" s="48">
        <f>SUM(IF(F132="PL",10,0)+IF(F133="PL",8,0)+IF(F134="PL",6,0)+IF(F135="PL",4,0)+IF(F136="PL",2,0)+IF(F137="PL",1,0))</f>
        <v>0</v>
      </c>
      <c r="M132" s="48">
        <f>SUM(IF(F132="ST",10,0)+IF(F133="ST",8,0)+IF(F134="ST",6,0)+IF(F135="ST",4,0)+IF(F136="St",2,0)+IF(F137="St",1,0))</f>
        <v>0</v>
      </c>
      <c r="N132" s="48">
        <f>SUM(IF(F132="WS",10,0)+IF(F133="WS",8,0)+IF(F134="WS",6,0)+IF(F135="WS",4,0)+IF(F136="WS",2,0)+IF(F137="WS",1,0))</f>
        <v>16</v>
      </c>
      <c r="O132" s="48">
        <f>SUM(IF(F132="WL",10,0)+IF(F133="WL",8,0)+IF(F134="WL",6,0)+IF(F135="WL",4,0)+IF(F136="WL",2,0)+IF(F137="WL",1,0))</f>
        <v>1</v>
      </c>
      <c r="P132" s="48">
        <f>SUM(IF(F132="WN",10,0)+IF(F133="WN",8,0)+IF(F134="WN",6,0)+IF(F135="WN",4,0)+IF(F136="WN",2,0)+IF(F137="WN",1,0))</f>
        <v>10</v>
      </c>
      <c r="Q132" s="44"/>
      <c r="R132" s="7">
        <f aca="true" t="shared" si="31" ref="R132:R137">SUM(I132:Q132)</f>
        <v>31</v>
      </c>
      <c r="S132" s="7"/>
    </row>
    <row r="133" spans="1:19" ht="12.75">
      <c r="A133" s="28"/>
      <c r="B133" s="1">
        <v>2</v>
      </c>
      <c r="C133" s="1" t="s">
        <v>265</v>
      </c>
      <c r="D133" s="1" t="s">
        <v>266</v>
      </c>
      <c r="E133" s="1"/>
      <c r="F133" s="1" t="s">
        <v>65</v>
      </c>
      <c r="G133" s="20" t="s">
        <v>439</v>
      </c>
      <c r="H133" s="7"/>
      <c r="I133" s="44"/>
      <c r="J133" s="7"/>
      <c r="K133" s="7"/>
      <c r="L133" s="7"/>
      <c r="M133" s="7"/>
      <c r="N133" s="7"/>
      <c r="O133" s="7"/>
      <c r="P133" s="7"/>
      <c r="Q133" s="44"/>
      <c r="R133" s="7">
        <f t="shared" si="31"/>
        <v>0</v>
      </c>
      <c r="S133" s="7"/>
    </row>
    <row r="134" spans="1:19" ht="12.75">
      <c r="A134" s="28"/>
      <c r="B134" s="1">
        <v>3</v>
      </c>
      <c r="C134" s="1" t="s">
        <v>265</v>
      </c>
      <c r="D134" s="1" t="s">
        <v>274</v>
      </c>
      <c r="E134" s="1"/>
      <c r="F134" s="1" t="s">
        <v>65</v>
      </c>
      <c r="G134" s="20" t="s">
        <v>440</v>
      </c>
      <c r="H134" s="7"/>
      <c r="I134" s="44"/>
      <c r="J134" s="7"/>
      <c r="K134" s="7"/>
      <c r="L134" s="7"/>
      <c r="M134" s="7"/>
      <c r="N134" s="7"/>
      <c r="O134" s="7"/>
      <c r="P134" s="7"/>
      <c r="Q134" s="44"/>
      <c r="R134" s="7">
        <f t="shared" si="31"/>
        <v>0</v>
      </c>
      <c r="S134" s="7"/>
    </row>
    <row r="135" spans="1:19" ht="12.75">
      <c r="A135" s="28"/>
      <c r="B135" s="1">
        <v>4</v>
      </c>
      <c r="C135" s="1" t="s">
        <v>441</v>
      </c>
      <c r="D135" s="1" t="s">
        <v>81</v>
      </c>
      <c r="E135" s="1"/>
      <c r="F135" s="1" t="s">
        <v>61</v>
      </c>
      <c r="G135" s="20" t="s">
        <v>442</v>
      </c>
      <c r="H135" s="7"/>
      <c r="I135" s="44"/>
      <c r="J135" s="7"/>
      <c r="K135" s="7"/>
      <c r="L135" s="7"/>
      <c r="M135" s="7"/>
      <c r="N135" s="7"/>
      <c r="O135" s="7"/>
      <c r="P135" s="7"/>
      <c r="Q135" s="44"/>
      <c r="R135" s="7">
        <f t="shared" si="31"/>
        <v>0</v>
      </c>
      <c r="S135" s="7"/>
    </row>
    <row r="136" spans="1:19" ht="12.75">
      <c r="A136" s="28"/>
      <c r="B136" s="1">
        <v>5</v>
      </c>
      <c r="C136" s="1" t="s">
        <v>443</v>
      </c>
      <c r="D136" s="1" t="s">
        <v>444</v>
      </c>
      <c r="E136" s="1"/>
      <c r="F136" s="1" t="s">
        <v>65</v>
      </c>
      <c r="G136" s="20" t="s">
        <v>448</v>
      </c>
      <c r="H136" s="7"/>
      <c r="I136" s="44"/>
      <c r="J136" s="7"/>
      <c r="K136" s="26"/>
      <c r="L136" s="7"/>
      <c r="M136" s="7"/>
      <c r="N136" s="7"/>
      <c r="O136" s="7"/>
      <c r="P136" s="7"/>
      <c r="Q136" s="44"/>
      <c r="R136" s="7">
        <f t="shared" si="31"/>
        <v>0</v>
      </c>
      <c r="S136" s="7"/>
    </row>
    <row r="137" spans="1:19" ht="12.75">
      <c r="A137" s="28"/>
      <c r="B137" s="1">
        <v>6</v>
      </c>
      <c r="C137" s="1" t="s">
        <v>445</v>
      </c>
      <c r="D137" s="1" t="s">
        <v>446</v>
      </c>
      <c r="E137" s="1"/>
      <c r="F137" s="1" t="s">
        <v>58</v>
      </c>
      <c r="G137" s="20" t="s">
        <v>447</v>
      </c>
      <c r="H137" s="7"/>
      <c r="I137" s="44"/>
      <c r="J137" s="7"/>
      <c r="K137" s="7"/>
      <c r="L137" s="7"/>
      <c r="M137" s="7"/>
      <c r="N137" s="7"/>
      <c r="O137" s="7"/>
      <c r="P137" s="7"/>
      <c r="Q137" s="44"/>
      <c r="R137" s="7">
        <f t="shared" si="31"/>
        <v>0</v>
      </c>
      <c r="S137" s="7"/>
    </row>
    <row r="138" spans="1:19" s="13" customFormat="1" ht="12.75">
      <c r="A138" s="33" t="s">
        <v>27</v>
      </c>
      <c r="B138" s="12"/>
      <c r="C138" s="12"/>
      <c r="D138" s="12"/>
      <c r="E138" s="12"/>
      <c r="F138" s="12"/>
      <c r="G138" s="23"/>
      <c r="H138" s="12"/>
      <c r="I138" s="45"/>
      <c r="J138" s="12">
        <f aca="true" t="shared" si="32" ref="J138:P138">SUM(J130:J137)</f>
        <v>77</v>
      </c>
      <c r="K138" s="12">
        <f t="shared" si="32"/>
        <v>149.8</v>
      </c>
      <c r="L138" s="12">
        <f t="shared" si="32"/>
        <v>21</v>
      </c>
      <c r="M138" s="12">
        <f t="shared" si="32"/>
        <v>69.4</v>
      </c>
      <c r="N138" s="12">
        <f t="shared" si="32"/>
        <v>108.4</v>
      </c>
      <c r="O138" s="12">
        <f t="shared" si="32"/>
        <v>58.4</v>
      </c>
      <c r="P138" s="12">
        <f t="shared" si="32"/>
        <v>33</v>
      </c>
      <c r="Q138" s="45"/>
      <c r="R138" s="12"/>
      <c r="S138" s="12">
        <f>SUM(I138:R138)</f>
        <v>517</v>
      </c>
    </row>
    <row r="139" spans="1:19" ht="12.75">
      <c r="A139" s="31"/>
      <c r="B139" s="7"/>
      <c r="C139" s="7"/>
      <c r="D139" s="7"/>
      <c r="E139" s="7"/>
      <c r="F139" s="7"/>
      <c r="G139" s="22"/>
      <c r="H139" s="7"/>
      <c r="I139" s="44"/>
      <c r="J139" s="7"/>
      <c r="K139" s="7"/>
      <c r="L139" s="7"/>
      <c r="M139" s="7"/>
      <c r="N139" s="7"/>
      <c r="O139" s="7"/>
      <c r="P139" s="7"/>
      <c r="Q139" s="44"/>
      <c r="R139" s="7"/>
      <c r="S139" s="7"/>
    </row>
    <row r="140" spans="1:19" ht="15.75">
      <c r="A140" s="27" t="s">
        <v>22</v>
      </c>
      <c r="B140" s="1">
        <v>1</v>
      </c>
      <c r="C140" s="1"/>
      <c r="D140" s="1"/>
      <c r="E140" s="1"/>
      <c r="F140" s="1" t="s">
        <v>78</v>
      </c>
      <c r="G140" s="20" t="s">
        <v>449</v>
      </c>
      <c r="H140" s="7"/>
      <c r="I140" s="44"/>
      <c r="J140" s="48">
        <f>SUM(IF(F140="KB",10,0)+IF(F141="KB",8,0)+IF(F142="KB",6,0)+IF(F143="KB",4,0)+IF(F144="KB",2,0)+IF(F145="KB",1,0))</f>
        <v>8</v>
      </c>
      <c r="K140" s="48">
        <f>SUM(IF(F140="MV",10,0)+IF(F141="MV",8,0)+IF(F142="MV",6,0)+IF(F143="MV",4,0)+IF(F144="MV",2,0)+IF(F145="MV",1,0))</f>
        <v>2</v>
      </c>
      <c r="L140" s="48">
        <f>SUM(IF(F140="PL",10,0)+IF(F141="PL",8,0)+IF(F142="PL",6,0)+IF(F143="PL",4,0)+IF(F144="PL",2,0)+IF(F145="PL",1,0))</f>
        <v>0</v>
      </c>
      <c r="M140" s="48">
        <f>SUM(IF(F140="ST",10,0)+IF(F141="ST",8,0)+IF(F142="ST",6,0)+IF(F143="ST",4,0)+IF(F144="ST",2,0)+IF(F145="ST",1,0))</f>
        <v>10</v>
      </c>
      <c r="N140" s="48">
        <f>SUM(IF(F140="WS",10,0)+IF(F141="WS",8,0)+IF(F142="WS",6,0)+IF(F143="WS",4,0)+IF(F144="WS",2,0)+IF(F145="WS",1,0))</f>
        <v>6</v>
      </c>
      <c r="O140" s="48">
        <f>SUM(IF(F140="WL",10,0)+IF(F141="WL",8,0)+IF(F142="WL",6,0)+IF(F143="WL",4,0)+IF(F144="WL",2,0)+IF(F145="WL",1,0))</f>
        <v>4</v>
      </c>
      <c r="P140" s="48">
        <f>SUM(IF(F140="WN",10,0)+IF(F141="WN",8,0)+IF(F142="WN",6,0)+IF(F143="WN",4,0)+IF(F144="WN",2,0)+IF(F145="WN",1,0))</f>
        <v>1</v>
      </c>
      <c r="Q140" s="44"/>
      <c r="R140" s="7">
        <f aca="true" t="shared" si="33" ref="R140:R145">SUM(I140:Q140)</f>
        <v>31</v>
      </c>
      <c r="S140" s="7"/>
    </row>
    <row r="141" spans="1:19" ht="12.75">
      <c r="A141" s="28"/>
      <c r="B141" s="1">
        <v>2</v>
      </c>
      <c r="C141" s="1" t="s">
        <v>467</v>
      </c>
      <c r="D141" s="1"/>
      <c r="E141" s="1"/>
      <c r="F141" s="1" t="s">
        <v>101</v>
      </c>
      <c r="G141" s="20" t="s">
        <v>450</v>
      </c>
      <c r="H141" s="7"/>
      <c r="I141" s="44"/>
      <c r="J141" s="7"/>
      <c r="K141" s="7"/>
      <c r="L141" s="7"/>
      <c r="M141" s="7"/>
      <c r="N141" s="7"/>
      <c r="O141" s="7"/>
      <c r="P141" s="7"/>
      <c r="Q141" s="44"/>
      <c r="R141" s="7">
        <f t="shared" si="33"/>
        <v>0</v>
      </c>
      <c r="S141" s="7"/>
    </row>
    <row r="142" spans="1:19" ht="12.75">
      <c r="A142" s="28"/>
      <c r="B142" s="1">
        <v>3</v>
      </c>
      <c r="C142" s="1" t="s">
        <v>468</v>
      </c>
      <c r="D142" s="1"/>
      <c r="E142" s="1"/>
      <c r="F142" s="1" t="s">
        <v>65</v>
      </c>
      <c r="G142" s="20" t="s">
        <v>451</v>
      </c>
      <c r="H142" s="7"/>
      <c r="I142" s="44"/>
      <c r="J142" s="7"/>
      <c r="K142" s="7"/>
      <c r="L142" s="7"/>
      <c r="M142" s="7"/>
      <c r="N142" s="7"/>
      <c r="O142" s="7"/>
      <c r="P142" s="7"/>
      <c r="Q142" s="44"/>
      <c r="R142" s="7">
        <f t="shared" si="33"/>
        <v>0</v>
      </c>
      <c r="S142" s="7"/>
    </row>
    <row r="143" spans="1:19" ht="12.75">
      <c r="A143" s="28"/>
      <c r="B143" s="1">
        <v>4</v>
      </c>
      <c r="C143" s="1" t="s">
        <v>469</v>
      </c>
      <c r="D143" s="1"/>
      <c r="E143" s="1"/>
      <c r="F143" s="1" t="s">
        <v>58</v>
      </c>
      <c r="G143" s="20" t="s">
        <v>452</v>
      </c>
      <c r="H143" s="7"/>
      <c r="I143" s="44"/>
      <c r="J143" s="7"/>
      <c r="K143" s="7"/>
      <c r="L143" s="7"/>
      <c r="M143" s="7"/>
      <c r="N143" s="7"/>
      <c r="O143" s="7"/>
      <c r="P143" s="7"/>
      <c r="Q143" s="44"/>
      <c r="R143" s="7">
        <f t="shared" si="33"/>
        <v>0</v>
      </c>
      <c r="S143" s="7"/>
    </row>
    <row r="144" spans="1:19" ht="12.75">
      <c r="A144" s="28"/>
      <c r="B144" s="1">
        <v>5</v>
      </c>
      <c r="C144" s="1"/>
      <c r="D144" s="1"/>
      <c r="E144" s="1"/>
      <c r="F144" s="1" t="s">
        <v>61</v>
      </c>
      <c r="G144" s="20" t="s">
        <v>453</v>
      </c>
      <c r="H144" s="7"/>
      <c r="I144" s="44"/>
      <c r="J144" s="7"/>
      <c r="K144" s="7"/>
      <c r="L144" s="7"/>
      <c r="M144" s="7"/>
      <c r="N144" s="7"/>
      <c r="O144" s="7"/>
      <c r="P144" s="7"/>
      <c r="Q144" s="44"/>
      <c r="R144" s="7">
        <f t="shared" si="33"/>
        <v>0</v>
      </c>
      <c r="S144" s="7"/>
    </row>
    <row r="145" spans="1:19" ht="12.75">
      <c r="A145" s="31"/>
      <c r="B145" s="7">
        <v>6</v>
      </c>
      <c r="C145" s="18" t="s">
        <v>162</v>
      </c>
      <c r="D145" s="7"/>
      <c r="E145" s="7"/>
      <c r="F145" s="18" t="s">
        <v>152</v>
      </c>
      <c r="G145" s="21" t="s">
        <v>454</v>
      </c>
      <c r="H145" s="7"/>
      <c r="I145" s="44"/>
      <c r="J145" s="7"/>
      <c r="K145" s="7"/>
      <c r="L145" s="7"/>
      <c r="M145" s="7"/>
      <c r="N145" s="7"/>
      <c r="O145" s="7"/>
      <c r="P145" s="7"/>
      <c r="Q145" s="44"/>
      <c r="R145" s="7">
        <f t="shared" si="33"/>
        <v>0</v>
      </c>
      <c r="S145" s="7"/>
    </row>
    <row r="146" spans="1:19" s="13" customFormat="1" ht="12.75">
      <c r="A146" s="34" t="s">
        <v>27</v>
      </c>
      <c r="B146" s="14"/>
      <c r="C146" s="14"/>
      <c r="D146" s="14"/>
      <c r="E146" s="14"/>
      <c r="F146" s="14"/>
      <c r="G146" s="24"/>
      <c r="H146" s="12"/>
      <c r="I146" s="45"/>
      <c r="J146" s="12">
        <f aca="true" t="shared" si="34" ref="J146:P146">SUM(J138:J145)</f>
        <v>85</v>
      </c>
      <c r="K146" s="12">
        <f t="shared" si="34"/>
        <v>151.8</v>
      </c>
      <c r="L146" s="12">
        <f t="shared" si="34"/>
        <v>21</v>
      </c>
      <c r="M146" s="12">
        <f t="shared" si="34"/>
        <v>79.4</v>
      </c>
      <c r="N146" s="12">
        <f t="shared" si="34"/>
        <v>114.4</v>
      </c>
      <c r="O146" s="12">
        <f t="shared" si="34"/>
        <v>62.4</v>
      </c>
      <c r="P146" s="12">
        <f t="shared" si="34"/>
        <v>34</v>
      </c>
      <c r="Q146" s="45"/>
      <c r="R146" s="12"/>
      <c r="S146" s="61">
        <f>SUM(I146:R146)</f>
        <v>548</v>
      </c>
    </row>
    <row r="147" spans="1:19" ht="12.75">
      <c r="A147" s="28"/>
      <c r="B147" s="1"/>
      <c r="C147" s="1"/>
      <c r="D147" s="1"/>
      <c r="E147" s="1"/>
      <c r="F147" s="1"/>
      <c r="G147" s="20"/>
      <c r="H147" s="7"/>
      <c r="I147" s="44"/>
      <c r="J147" s="7"/>
      <c r="K147" s="7"/>
      <c r="L147" s="7"/>
      <c r="M147" s="7"/>
      <c r="N147" s="7"/>
      <c r="O147" s="7"/>
      <c r="P147" s="7"/>
      <c r="Q147" s="44"/>
      <c r="R147" s="7"/>
      <c r="S147" s="7"/>
    </row>
    <row r="148" spans="1:19" ht="12.75">
      <c r="A148" s="31"/>
      <c r="B148" s="1"/>
      <c r="C148" s="1"/>
      <c r="D148" s="1"/>
      <c r="E148" s="1"/>
      <c r="F148" s="1"/>
      <c r="G148" s="20"/>
      <c r="H148" s="7"/>
      <c r="I148" s="44"/>
      <c r="J148" s="7"/>
      <c r="K148" s="7"/>
      <c r="L148" s="7"/>
      <c r="M148" s="7"/>
      <c r="N148" s="7"/>
      <c r="O148" s="7"/>
      <c r="P148" s="7"/>
      <c r="Q148" s="44"/>
      <c r="R148" s="7"/>
      <c r="S148" s="7"/>
    </row>
    <row r="149" spans="1:19" s="13" customFormat="1" ht="12.75">
      <c r="A149" s="35" t="s">
        <v>29</v>
      </c>
      <c r="B149" s="14"/>
      <c r="C149" s="14"/>
      <c r="D149" s="14"/>
      <c r="E149" s="14"/>
      <c r="F149" s="14"/>
      <c r="G149" s="24"/>
      <c r="H149" s="12"/>
      <c r="I149" s="45"/>
      <c r="J149" s="12">
        <f>SUM(J146:J148)</f>
        <v>85</v>
      </c>
      <c r="K149" s="12">
        <f aca="true" t="shared" si="35" ref="K149:P149">SUM(K146:K148)</f>
        <v>151.8</v>
      </c>
      <c r="L149" s="12">
        <f t="shared" si="35"/>
        <v>21</v>
      </c>
      <c r="M149" s="12">
        <f t="shared" si="35"/>
        <v>79.4</v>
      </c>
      <c r="N149" s="12">
        <f t="shared" si="35"/>
        <v>114.4</v>
      </c>
      <c r="O149" s="12">
        <f>SUM(O146:O148)</f>
        <v>62.4</v>
      </c>
      <c r="P149" s="12">
        <f t="shared" si="35"/>
        <v>34</v>
      </c>
      <c r="Q149" s="45"/>
      <c r="R149" s="12"/>
      <c r="S149" s="12">
        <f>SUM(I149:R149)</f>
        <v>548</v>
      </c>
    </row>
  </sheetData>
  <mergeCells count="1">
    <mergeCell ref="A1:G1"/>
  </mergeCells>
  <printOptions/>
  <pageMargins left="0.5" right="0.5" top="0.5" bottom="0.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96"/>
  <sheetViews>
    <sheetView workbookViewId="0" topLeftCell="A1">
      <pane ySplit="2" topLeftCell="BM141" activePane="bottomLeft" state="frozen"/>
      <selection pane="topLeft" activeCell="A1" sqref="A1"/>
      <selection pane="bottomLeft" activeCell="C144" sqref="C144"/>
    </sheetView>
  </sheetViews>
  <sheetFormatPr defaultColWidth="9.140625" defaultRowHeight="12.75"/>
  <cols>
    <col min="1" max="1" width="18.00390625" style="32" customWidth="1"/>
    <col min="2" max="2" width="4.00390625" style="0" customWidth="1"/>
    <col min="3" max="3" width="12.7109375" style="0" customWidth="1"/>
    <col min="4" max="4" width="11.140625" style="0" customWidth="1"/>
    <col min="5" max="5" width="1.7109375" style="0" customWidth="1"/>
    <col min="6" max="6" width="12.7109375" style="0" customWidth="1"/>
    <col min="7" max="7" width="11.421875" style="25" customWidth="1"/>
    <col min="8" max="8" width="2.421875" style="0" customWidth="1"/>
    <col min="9" max="9" width="1.1484375" style="43" customWidth="1"/>
    <col min="10" max="10" width="6.7109375" style="0" customWidth="1"/>
    <col min="11" max="11" width="4.28125" style="0" customWidth="1"/>
    <col min="12" max="12" width="4.421875" style="0" customWidth="1"/>
    <col min="13" max="13" width="7.140625" style="0" customWidth="1"/>
    <col min="14" max="16" width="4.28125" style="0" customWidth="1"/>
    <col min="17" max="17" width="1.8515625" style="43" customWidth="1"/>
    <col min="18" max="18" width="4.28125" style="0" customWidth="1"/>
    <col min="19" max="19" width="10.00390625" style="0" customWidth="1"/>
  </cols>
  <sheetData>
    <row r="1" spans="1:19" ht="123.75">
      <c r="A1" s="72" t="s">
        <v>470</v>
      </c>
      <c r="B1" s="72"/>
      <c r="C1" s="72"/>
      <c r="D1" s="72"/>
      <c r="E1" s="72"/>
      <c r="F1" s="72"/>
      <c r="G1" s="72"/>
      <c r="H1" s="1"/>
      <c r="I1" s="40"/>
      <c r="J1" s="66" t="s">
        <v>30</v>
      </c>
      <c r="K1" s="66" t="s">
        <v>25</v>
      </c>
      <c r="L1" s="66" t="s">
        <v>24</v>
      </c>
      <c r="M1" s="66" t="s">
        <v>31</v>
      </c>
      <c r="N1" s="66" t="s">
        <v>32</v>
      </c>
      <c r="O1" s="66" t="s">
        <v>21</v>
      </c>
      <c r="P1" s="66" t="s">
        <v>50</v>
      </c>
      <c r="Q1" s="67"/>
      <c r="R1" s="68" t="s">
        <v>26</v>
      </c>
      <c r="S1" s="68" t="s">
        <v>28</v>
      </c>
    </row>
    <row r="2" spans="1:19" s="9" customFormat="1" ht="12.75">
      <c r="A2" s="36" t="s">
        <v>0</v>
      </c>
      <c r="B2" s="6" t="s">
        <v>1</v>
      </c>
      <c r="C2" s="6" t="s">
        <v>2</v>
      </c>
      <c r="D2" s="6" t="s">
        <v>3</v>
      </c>
      <c r="E2" s="6"/>
      <c r="F2" s="6" t="s">
        <v>4</v>
      </c>
      <c r="G2" s="19" t="s">
        <v>5</v>
      </c>
      <c r="H2" s="6"/>
      <c r="I2" s="41"/>
      <c r="J2" s="6"/>
      <c r="K2" s="6"/>
      <c r="L2" s="6"/>
      <c r="M2" s="6"/>
      <c r="N2" s="6"/>
      <c r="O2" s="6"/>
      <c r="P2" s="6"/>
      <c r="Q2" s="41"/>
      <c r="R2" s="6"/>
      <c r="S2" s="6"/>
    </row>
    <row r="3" spans="1:19" ht="15.75">
      <c r="A3" s="36" t="s">
        <v>34</v>
      </c>
      <c r="B3" s="1">
        <v>1</v>
      </c>
      <c r="C3" s="1" t="s">
        <v>99</v>
      </c>
      <c r="D3" s="1" t="s">
        <v>100</v>
      </c>
      <c r="E3" s="1"/>
      <c r="F3" s="1" t="s">
        <v>101</v>
      </c>
      <c r="G3" s="20" t="s">
        <v>193</v>
      </c>
      <c r="H3" s="1"/>
      <c r="I3" s="42"/>
      <c r="J3" s="1">
        <f>SUM(IF(F3="KB",10,0)+IF(F4="KB",8,0)+IF(F5="KB",6,0)+IF(F6="KB",4,0)+IF(F7="KB",2,0)+IF(F8="KB",1,0))</f>
        <v>12</v>
      </c>
      <c r="K3" s="1">
        <f>SUM(IF(F3="MV",10,0)+IF(F4="MV",8,0)+IF(F5="MV",6,0)+IF(F6="MV",4,0)+IF(F7="MV",2,0)+IF(F8="MV",1,0))</f>
        <v>0</v>
      </c>
      <c r="L3" s="48">
        <f>SUM(IF(F3="PL",10,0)+IF(F4="PL",8,0)+IF(F5="PL",6,0)+IF(F6="PL",4,0)+IF(F7="PL",2,0)+IF(F8="PL",1,0))</f>
        <v>0</v>
      </c>
      <c r="M3" s="51">
        <f>SUM(IF(F3="ST",10,0)+IF(F4="ST",8,0)+IF(F5="ST",6,0)+IF(F6="ST",4,0)+IF(F7="ST",2,0)+IF(F8="St",1,0))</f>
        <v>14</v>
      </c>
      <c r="N3" s="48">
        <f>SUM(IF(F3="WS",10,0)+IF(F4="WS",8,0)+IF(F5="WS",6,0)+IF(F6="WS",4,0)+IF(F7="WS",2,0)+IF(F8="WS",1,0))</f>
        <v>1</v>
      </c>
      <c r="O3" s="48">
        <f>SUM(IF(F3="WL",10,0)+IF(F4="WL",8,0)+IF(F5="WL",6,0)+IF(F6="WL",4,0)+IF(F7="WL",2,0)+IF(F8="WL",1,0))</f>
        <v>4</v>
      </c>
      <c r="P3" s="48">
        <f>SUM(IF(F3="WN",10,0)+IF(F4="WN",8,0)+IF(F5="W",6,0)+IF(F6="WN",4,0)+IF(F7="WN",2,0)+IF(F8="WN",1,0))</f>
        <v>0</v>
      </c>
      <c r="Q3" s="42"/>
      <c r="R3" s="1">
        <f aca="true" t="shared" si="0" ref="R3:R8">SUM(I3:Q3)</f>
        <v>31</v>
      </c>
      <c r="S3" s="1"/>
    </row>
    <row r="4" spans="1:19" ht="12.75">
      <c r="A4" s="37"/>
      <c r="B4" s="1">
        <v>2</v>
      </c>
      <c r="C4" s="1" t="s">
        <v>93</v>
      </c>
      <c r="D4" s="1" t="s">
        <v>94</v>
      </c>
      <c r="E4" s="1"/>
      <c r="F4" s="1" t="s">
        <v>78</v>
      </c>
      <c r="G4" s="20" t="s">
        <v>53</v>
      </c>
      <c r="H4" s="1"/>
      <c r="J4" s="1"/>
      <c r="K4" s="1"/>
      <c r="L4" s="1"/>
      <c r="M4" s="1"/>
      <c r="N4" s="1"/>
      <c r="O4" s="1"/>
      <c r="P4" s="1"/>
      <c r="Q4" s="42"/>
      <c r="R4" s="1">
        <f t="shared" si="0"/>
        <v>0</v>
      </c>
      <c r="S4" s="1"/>
    </row>
    <row r="5" spans="1:19" ht="12.75">
      <c r="A5" s="37"/>
      <c r="B5" s="1">
        <v>3</v>
      </c>
      <c r="C5" s="1" t="s">
        <v>184</v>
      </c>
      <c r="D5" s="1" t="s">
        <v>97</v>
      </c>
      <c r="E5" s="1"/>
      <c r="F5" s="1" t="s">
        <v>78</v>
      </c>
      <c r="G5" s="20" t="s">
        <v>194</v>
      </c>
      <c r="H5" s="1"/>
      <c r="J5" s="1"/>
      <c r="K5" s="1"/>
      <c r="L5" s="1"/>
      <c r="M5" s="1"/>
      <c r="N5" s="1"/>
      <c r="O5" s="1"/>
      <c r="P5" s="1"/>
      <c r="Q5" s="42"/>
      <c r="R5" s="1">
        <f t="shared" si="0"/>
        <v>0</v>
      </c>
      <c r="S5" s="1"/>
    </row>
    <row r="6" spans="1:19" ht="12.75">
      <c r="A6" s="37"/>
      <c r="B6" s="1">
        <v>4</v>
      </c>
      <c r="C6" s="1" t="s">
        <v>195</v>
      </c>
      <c r="D6" s="1" t="s">
        <v>196</v>
      </c>
      <c r="E6" s="1"/>
      <c r="F6" s="1" t="s">
        <v>58</v>
      </c>
      <c r="G6" s="20" t="s">
        <v>197</v>
      </c>
      <c r="H6" s="1"/>
      <c r="J6" s="1"/>
      <c r="K6" s="1"/>
      <c r="L6" s="1"/>
      <c r="M6" s="1"/>
      <c r="N6" s="1"/>
      <c r="O6" s="1"/>
      <c r="P6" s="1"/>
      <c r="Q6" s="42"/>
      <c r="R6" s="1">
        <f t="shared" si="0"/>
        <v>0</v>
      </c>
      <c r="S6" s="1"/>
    </row>
    <row r="7" spans="1:19" ht="12.75">
      <c r="A7" s="37"/>
      <c r="B7" s="1">
        <v>5</v>
      </c>
      <c r="C7" s="1" t="s">
        <v>198</v>
      </c>
      <c r="D7" s="1" t="s">
        <v>199</v>
      </c>
      <c r="E7" s="1"/>
      <c r="F7" s="1" t="s">
        <v>101</v>
      </c>
      <c r="G7" s="20" t="s">
        <v>202</v>
      </c>
      <c r="H7" s="1"/>
      <c r="J7" s="1"/>
      <c r="K7" s="1"/>
      <c r="L7" s="1"/>
      <c r="M7" s="1"/>
      <c r="N7" s="1"/>
      <c r="O7" s="1"/>
      <c r="P7" s="1"/>
      <c r="Q7" s="42"/>
      <c r="R7" s="1">
        <f t="shared" si="0"/>
        <v>0</v>
      </c>
      <c r="S7" s="1"/>
    </row>
    <row r="8" spans="1:19" ht="12.75">
      <c r="A8" s="37"/>
      <c r="B8" s="1">
        <v>6</v>
      </c>
      <c r="C8" s="1" t="s">
        <v>70</v>
      </c>
      <c r="D8" s="1" t="s">
        <v>200</v>
      </c>
      <c r="E8" s="1"/>
      <c r="F8" s="1" t="s">
        <v>65</v>
      </c>
      <c r="G8" s="20" t="s">
        <v>201</v>
      </c>
      <c r="H8" s="1"/>
      <c r="J8" s="1"/>
      <c r="K8" s="1"/>
      <c r="L8" s="1"/>
      <c r="M8" s="1"/>
      <c r="N8" s="1"/>
      <c r="O8" s="1"/>
      <c r="P8" s="1"/>
      <c r="Q8" s="42"/>
      <c r="R8" s="1">
        <f t="shared" si="0"/>
        <v>0</v>
      </c>
      <c r="S8" s="1"/>
    </row>
    <row r="9" spans="1:19" s="9" customFormat="1" ht="13.5" customHeight="1">
      <c r="A9" s="38" t="s">
        <v>27</v>
      </c>
      <c r="B9" s="6"/>
      <c r="C9" s="6"/>
      <c r="D9" s="6"/>
      <c r="E9" s="6"/>
      <c r="F9" s="6"/>
      <c r="G9" s="19"/>
      <c r="H9" s="6"/>
      <c r="I9" s="41"/>
      <c r="J9" s="6">
        <f aca="true" t="shared" si="1" ref="J9:O9">SUM(J3:J8)</f>
        <v>12</v>
      </c>
      <c r="K9" s="6">
        <f t="shared" si="1"/>
        <v>0</v>
      </c>
      <c r="L9" s="6">
        <f t="shared" si="1"/>
        <v>0</v>
      </c>
      <c r="M9" s="6">
        <f t="shared" si="1"/>
        <v>14</v>
      </c>
      <c r="N9" s="6">
        <f t="shared" si="1"/>
        <v>1</v>
      </c>
      <c r="O9" s="6">
        <f t="shared" si="1"/>
        <v>4</v>
      </c>
      <c r="P9" s="6"/>
      <c r="Q9" s="41"/>
      <c r="R9" s="6"/>
      <c r="S9" s="6">
        <f>SUM(J9:P9)</f>
        <v>31</v>
      </c>
    </row>
    <row r="10" spans="1:19" ht="12.75">
      <c r="A10" s="37"/>
      <c r="B10" s="1"/>
      <c r="C10" s="1"/>
      <c r="D10" s="1"/>
      <c r="E10" s="1"/>
      <c r="F10" s="1"/>
      <c r="G10" s="20"/>
      <c r="H10" s="1"/>
      <c r="J10" s="1"/>
      <c r="K10" s="1"/>
      <c r="L10" s="1"/>
      <c r="M10" s="1"/>
      <c r="N10" s="1"/>
      <c r="O10" s="1"/>
      <c r="P10" s="1"/>
      <c r="Q10" s="42"/>
      <c r="R10" s="1"/>
      <c r="S10" s="1"/>
    </row>
    <row r="11" spans="1:19" ht="15.75">
      <c r="A11" s="36" t="s">
        <v>35</v>
      </c>
      <c r="B11" s="1">
        <v>1</v>
      </c>
      <c r="C11" s="1" t="s">
        <v>93</v>
      </c>
      <c r="D11" s="1" t="s">
        <v>94</v>
      </c>
      <c r="E11" s="1"/>
      <c r="F11" s="1" t="s">
        <v>78</v>
      </c>
      <c r="G11" s="20" t="s">
        <v>95</v>
      </c>
      <c r="H11" s="1"/>
      <c r="I11" s="42"/>
      <c r="J11" s="48">
        <f>SUM(IF(F11="KB",10,0)+IF(F12="KB",8,0)+IF(F13="KB",6,0)+IF(F14="KB",4,0)+IF(F15="KB",2,0)+IF(F16="KB",1,0))</f>
        <v>6</v>
      </c>
      <c r="K11" s="48">
        <f>SUM(IF(F11="MV",10,0)+IF(F12="MV",8,0)+IF(F13="MV",6,0)+IF(F14="MV",4,0)+IF(F15="MV",2,0)+IF(F16="MV",1,0))</f>
        <v>4</v>
      </c>
      <c r="L11" s="48">
        <f>SUM(IF(F11="PL",10,0)+IF(F12="PL",8,0)+IF(F13="PL",6,0)+IF(F14="PL",4,0)+IF(F15="PL",2,0)+IF(F16="PL",1,0))</f>
        <v>1</v>
      </c>
      <c r="M11" s="48">
        <f>SUM(IF(F11="ST",10,0)+IF(F12="ST",8,0)+IF(F13="ST",6,0)+IF(F14="ST",4,0)+IF(F15="ST",2,0)+IF(F16="ST",1,0))</f>
        <v>18</v>
      </c>
      <c r="N11" s="48">
        <f>SUM(IF(F11="WS",10,0)+IF(F12="WS",8,0)+IF(F13="WS",6,0)+IF(F14="WS",4,0)+IF(F15="WS",2,0)+IF(F16="WS",1,0))</f>
        <v>2</v>
      </c>
      <c r="O11" s="48">
        <f>SUM(IF(F11="WL",10,0)+IF(F12="WL",8,0)+IF(F13="WL",6,0)+IF(F14="WL",4,0)+IF(F15="WL",2,0)+IF(F16="WL",1,0))</f>
        <v>0</v>
      </c>
      <c r="P11" s="48">
        <f>SUM(IF(F11="WN",10,0)+IF(F12="WN",8,0)+IF(F13="WN",6,0)+IF(F14="WN",4,0)+IF(F15="WN",2,0)+IF(F16="WN",1,0))</f>
        <v>0</v>
      </c>
      <c r="Q11" s="42"/>
      <c r="R11" s="1">
        <f aca="true" t="shared" si="2" ref="R11:R16">SUM(I11:Q11)</f>
        <v>31</v>
      </c>
      <c r="S11" s="1"/>
    </row>
    <row r="12" spans="1:19" ht="12.75">
      <c r="A12" s="37"/>
      <c r="B12" s="1">
        <v>2</v>
      </c>
      <c r="C12" s="1" t="s">
        <v>96</v>
      </c>
      <c r="D12" s="1" t="s">
        <v>97</v>
      </c>
      <c r="E12" s="1"/>
      <c r="F12" s="1" t="s">
        <v>78</v>
      </c>
      <c r="G12" s="20" t="s">
        <v>98</v>
      </c>
      <c r="H12" s="1"/>
      <c r="I12" s="42"/>
      <c r="J12" s="1"/>
      <c r="K12" s="1"/>
      <c r="L12" s="1"/>
      <c r="M12" s="1"/>
      <c r="N12" s="1"/>
      <c r="O12" s="1"/>
      <c r="P12" s="1"/>
      <c r="Q12" s="42"/>
      <c r="R12" s="1">
        <f t="shared" si="2"/>
        <v>0</v>
      </c>
      <c r="S12" s="1"/>
    </row>
    <row r="13" spans="1:19" ht="12.75">
      <c r="A13" s="37"/>
      <c r="B13" s="1">
        <v>3</v>
      </c>
      <c r="C13" s="1" t="s">
        <v>99</v>
      </c>
      <c r="D13" s="1" t="s">
        <v>100</v>
      </c>
      <c r="E13" s="1"/>
      <c r="F13" s="1" t="s">
        <v>101</v>
      </c>
      <c r="G13" s="20" t="s">
        <v>102</v>
      </c>
      <c r="H13" s="1"/>
      <c r="I13" s="42"/>
      <c r="J13" s="1"/>
      <c r="K13" s="1"/>
      <c r="L13" s="1"/>
      <c r="M13" s="1"/>
      <c r="N13" s="1"/>
      <c r="O13" s="1"/>
      <c r="P13" s="1"/>
      <c r="Q13" s="42"/>
      <c r="R13" s="1">
        <f t="shared" si="2"/>
        <v>0</v>
      </c>
      <c r="S13" s="1"/>
    </row>
    <row r="14" spans="1:19" ht="12.75">
      <c r="A14" s="37"/>
      <c r="B14" s="1">
        <v>4</v>
      </c>
      <c r="C14" s="1" t="s">
        <v>67</v>
      </c>
      <c r="D14" s="1" t="s">
        <v>91</v>
      </c>
      <c r="E14" s="1"/>
      <c r="F14" s="1" t="s">
        <v>61</v>
      </c>
      <c r="G14" s="20" t="s">
        <v>103</v>
      </c>
      <c r="H14" s="1"/>
      <c r="I14" s="42"/>
      <c r="J14" s="1"/>
      <c r="K14" s="1"/>
      <c r="L14" s="1"/>
      <c r="M14" s="1"/>
      <c r="N14" s="1"/>
      <c r="O14" s="1"/>
      <c r="Q14" s="42"/>
      <c r="R14" s="1">
        <f t="shared" si="2"/>
        <v>0</v>
      </c>
      <c r="S14" s="1"/>
    </row>
    <row r="15" spans="1:19" ht="12.75">
      <c r="A15" s="37"/>
      <c r="B15" s="1">
        <v>5</v>
      </c>
      <c r="C15" s="1" t="s">
        <v>104</v>
      </c>
      <c r="D15" s="1" t="s">
        <v>105</v>
      </c>
      <c r="E15" s="1"/>
      <c r="F15" s="1" t="s">
        <v>65</v>
      </c>
      <c r="G15" s="20" t="s">
        <v>106</v>
      </c>
      <c r="H15" s="1"/>
      <c r="I15" s="42"/>
      <c r="J15" s="1"/>
      <c r="K15" s="1"/>
      <c r="L15" s="1"/>
      <c r="M15" s="1"/>
      <c r="N15" s="1"/>
      <c r="O15" s="1"/>
      <c r="Q15" s="42"/>
      <c r="R15" s="1">
        <f t="shared" si="2"/>
        <v>0</v>
      </c>
      <c r="S15" s="1"/>
    </row>
    <row r="16" spans="1:19" ht="12.75">
      <c r="A16" s="37"/>
      <c r="B16" s="1">
        <v>6</v>
      </c>
      <c r="C16" s="1" t="s">
        <v>107</v>
      </c>
      <c r="D16" s="1" t="s">
        <v>108</v>
      </c>
      <c r="E16" s="1"/>
      <c r="F16" s="1" t="s">
        <v>85</v>
      </c>
      <c r="G16" s="20" t="s">
        <v>109</v>
      </c>
      <c r="H16" s="1"/>
      <c r="I16" s="42"/>
      <c r="J16" s="1"/>
      <c r="K16" s="1"/>
      <c r="L16" s="1"/>
      <c r="M16" s="1"/>
      <c r="N16" s="1"/>
      <c r="O16" s="1"/>
      <c r="Q16" s="42"/>
      <c r="R16" s="1">
        <f t="shared" si="2"/>
        <v>0</v>
      </c>
      <c r="S16" s="1"/>
    </row>
    <row r="17" spans="1:19" ht="12.75">
      <c r="A17" s="38" t="s">
        <v>27</v>
      </c>
      <c r="B17" s="6"/>
      <c r="C17" s="6"/>
      <c r="D17" s="6"/>
      <c r="E17" s="6"/>
      <c r="F17" s="6"/>
      <c r="G17" s="19"/>
      <c r="H17" s="6"/>
      <c r="I17" s="41"/>
      <c r="J17" s="6">
        <f aca="true" t="shared" si="3" ref="J17:O17">SUM(J9:J16)</f>
        <v>18</v>
      </c>
      <c r="K17" s="6">
        <f t="shared" si="3"/>
        <v>4</v>
      </c>
      <c r="L17" s="6">
        <f t="shared" si="3"/>
        <v>1</v>
      </c>
      <c r="M17" s="6">
        <f t="shared" si="3"/>
        <v>32</v>
      </c>
      <c r="N17" s="6">
        <f t="shared" si="3"/>
        <v>3</v>
      </c>
      <c r="O17" s="6">
        <f t="shared" si="3"/>
        <v>4</v>
      </c>
      <c r="P17" s="6">
        <f>SUM(P11:P16)</f>
        <v>0</v>
      </c>
      <c r="Q17" s="41"/>
      <c r="R17" s="6"/>
      <c r="S17" s="6">
        <f>SUM(J17:P17)</f>
        <v>62</v>
      </c>
    </row>
    <row r="18" spans="1:19" ht="12.75">
      <c r="A18" s="37"/>
      <c r="B18" s="1"/>
      <c r="C18" s="1"/>
      <c r="D18" s="1"/>
      <c r="E18" s="1"/>
      <c r="F18" s="1"/>
      <c r="G18" s="20"/>
      <c r="H18" s="1"/>
      <c r="I18" s="42"/>
      <c r="J18" s="1"/>
      <c r="K18" s="1"/>
      <c r="L18" s="1"/>
      <c r="M18" s="1"/>
      <c r="N18" s="1"/>
      <c r="O18" s="1"/>
      <c r="Q18" s="42"/>
      <c r="R18" s="1"/>
      <c r="S18" s="1"/>
    </row>
    <row r="19" spans="1:18" ht="15.75">
      <c r="A19" s="36" t="s">
        <v>36</v>
      </c>
      <c r="B19" s="1">
        <v>1</v>
      </c>
      <c r="C19" s="1" t="s">
        <v>181</v>
      </c>
      <c r="D19" s="1" t="s">
        <v>182</v>
      </c>
      <c r="E19" s="1"/>
      <c r="F19" s="1" t="s">
        <v>101</v>
      </c>
      <c r="G19" s="20" t="s">
        <v>183</v>
      </c>
      <c r="H19" s="1"/>
      <c r="I19" s="42"/>
      <c r="J19" s="48">
        <f>SUM(IF(F19="KB",10,0)+IF(F20="KB",8,0)+IF(F21="KB",6,0)+IF(F22="KB",4,0)+IF(F23="KB",2,0)+IF(F24="KB",1))</f>
        <v>11</v>
      </c>
      <c r="K19" s="48">
        <f>SUM(IF(F19="MV",10,0)+IF(F20="MV",8,0)+IF(F21="MV",6,0)+IF(F22="MV",4,0)+IF(F23="MV",2,0)+IF(F24="MV",1,0))</f>
        <v>0</v>
      </c>
      <c r="L19" s="48">
        <f>SUM(IF(F19="PL",10,0)+IF(F20="PL",8,0)+IF(F21="PL",6,0)+IF(F22="PLV",4,0)+IF(F23="PL",2,0)+IF(F24="PL",1,0))</f>
        <v>0</v>
      </c>
      <c r="M19" s="48">
        <f>SUM(IF(F19="ST",10,0)+IF(F20="ST",8,0)+IF(F21="ST",6,0)+IF(F22="ST",4,0)+IF(F23="ST",2,0)+IF(F24="ST",1,0))</f>
        <v>14</v>
      </c>
      <c r="N19" s="48">
        <f>SUM(IF(F19="WS",10,0)+IF(F20="WS",8,0)+IF(F21="WS",6,0)+IF(F22="WS",4,0)+IF(F23="WS",2,0)+IF(F24="WS",1,0))</f>
        <v>0</v>
      </c>
      <c r="O19" s="48">
        <f>SUM(IF(F19="WL",10,0)+IF(F20="WL",8,0)+IF(F21="WL",6,0)+IF(F22="WL",4,0)+IF(F23="WL",2,0)+IF(F24="WL",1,0))</f>
        <v>0</v>
      </c>
      <c r="P19" s="48">
        <f>SUM(IF(F19="WN",10,0)+IF(F20="WN",8,0)+IF(F21="WN",6,0)+IF(F22="WN",4,0)+IF(F23="WN",2,0)+IF(F24="WN",1,0))</f>
        <v>6</v>
      </c>
      <c r="Q19" s="42"/>
      <c r="R19" s="1">
        <f aca="true" t="shared" si="4" ref="R19:R24">SUM(I19:Q19)</f>
        <v>31</v>
      </c>
    </row>
    <row r="20" spans="1:18" ht="12.75">
      <c r="A20" s="37"/>
      <c r="B20" s="1">
        <v>2</v>
      </c>
      <c r="C20" s="1" t="s">
        <v>184</v>
      </c>
      <c r="D20" s="1" t="s">
        <v>97</v>
      </c>
      <c r="E20" s="1"/>
      <c r="F20" s="1" t="s">
        <v>78</v>
      </c>
      <c r="G20" s="20" t="s">
        <v>185</v>
      </c>
      <c r="H20" s="1"/>
      <c r="I20" s="42"/>
      <c r="J20" s="1"/>
      <c r="K20" s="1"/>
      <c r="L20" s="1"/>
      <c r="M20" s="1"/>
      <c r="N20" s="1"/>
      <c r="O20" s="1"/>
      <c r="P20" s="1"/>
      <c r="Q20" s="42"/>
      <c r="R20" s="1">
        <f t="shared" si="4"/>
        <v>0</v>
      </c>
    </row>
    <row r="21" spans="1:18" ht="12.75">
      <c r="A21" s="37"/>
      <c r="B21" s="1">
        <v>3</v>
      </c>
      <c r="C21" s="1" t="s">
        <v>186</v>
      </c>
      <c r="D21" s="1" t="s">
        <v>187</v>
      </c>
      <c r="E21" s="1"/>
      <c r="F21" s="1" t="s">
        <v>78</v>
      </c>
      <c r="G21" s="20" t="s">
        <v>188</v>
      </c>
      <c r="H21" s="1"/>
      <c r="I21" s="42"/>
      <c r="J21" s="1"/>
      <c r="K21" s="1"/>
      <c r="L21" s="1"/>
      <c r="M21" s="1"/>
      <c r="N21" s="1"/>
      <c r="O21" s="1"/>
      <c r="P21" s="1"/>
      <c r="Q21" s="42"/>
      <c r="R21" s="1">
        <f t="shared" si="4"/>
        <v>0</v>
      </c>
    </row>
    <row r="22" spans="1:18" ht="12.75">
      <c r="A22" s="37"/>
      <c r="B22" s="1">
        <v>4</v>
      </c>
      <c r="C22" s="1" t="s">
        <v>189</v>
      </c>
      <c r="D22" s="1" t="s">
        <v>190</v>
      </c>
      <c r="E22" s="1"/>
      <c r="F22" s="1" t="s">
        <v>152</v>
      </c>
      <c r="G22" s="20" t="s">
        <v>188</v>
      </c>
      <c r="H22" s="1"/>
      <c r="I22" s="42"/>
      <c r="J22" s="1"/>
      <c r="K22" s="1"/>
      <c r="L22" s="1"/>
      <c r="M22" s="1"/>
      <c r="N22" s="1"/>
      <c r="O22" s="1"/>
      <c r="P22" s="1"/>
      <c r="Q22" s="42"/>
      <c r="R22" s="1">
        <f t="shared" si="4"/>
        <v>0</v>
      </c>
    </row>
    <row r="23" spans="1:18" ht="12.75">
      <c r="A23" s="37"/>
      <c r="B23" s="1">
        <v>5</v>
      </c>
      <c r="C23" s="1" t="s">
        <v>189</v>
      </c>
      <c r="D23" s="1" t="s">
        <v>97</v>
      </c>
      <c r="E23" s="1"/>
      <c r="F23" s="1" t="s">
        <v>152</v>
      </c>
      <c r="G23" s="20" t="s">
        <v>188</v>
      </c>
      <c r="H23" s="7"/>
      <c r="I23" s="44"/>
      <c r="J23" s="7"/>
      <c r="K23" s="7"/>
      <c r="L23" s="7"/>
      <c r="M23" s="7"/>
      <c r="N23" s="7"/>
      <c r="O23" s="7"/>
      <c r="P23" s="7"/>
      <c r="Q23" s="44"/>
      <c r="R23" s="7">
        <f t="shared" si="4"/>
        <v>0</v>
      </c>
    </row>
    <row r="24" spans="1:18" ht="12.75">
      <c r="A24" s="54"/>
      <c r="B24" s="1">
        <v>6</v>
      </c>
      <c r="C24" s="1" t="s">
        <v>191</v>
      </c>
      <c r="D24" s="1" t="s">
        <v>192</v>
      </c>
      <c r="E24" s="1"/>
      <c r="F24" s="1" t="s">
        <v>101</v>
      </c>
      <c r="G24" s="20" t="s">
        <v>188</v>
      </c>
      <c r="H24" s="7"/>
      <c r="I24" s="44"/>
      <c r="J24" s="7"/>
      <c r="K24" s="7"/>
      <c r="L24" s="7"/>
      <c r="M24" s="7"/>
      <c r="N24" s="7"/>
      <c r="O24" s="7"/>
      <c r="P24" s="7"/>
      <c r="Q24" s="44"/>
      <c r="R24" s="7">
        <f t="shared" si="4"/>
        <v>0</v>
      </c>
    </row>
    <row r="25" spans="1:19" s="13" customFormat="1" ht="12.75">
      <c r="A25" s="55" t="s">
        <v>27</v>
      </c>
      <c r="B25" s="7"/>
      <c r="C25" s="18"/>
      <c r="D25" s="18"/>
      <c r="E25" s="7"/>
      <c r="F25" s="18"/>
      <c r="G25" s="21"/>
      <c r="H25" s="12"/>
      <c r="I25" s="45"/>
      <c r="J25" s="12">
        <f aca="true" t="shared" si="5" ref="J25:P25">SUM(J17:J24)</f>
        <v>29</v>
      </c>
      <c r="K25" s="12">
        <f t="shared" si="5"/>
        <v>4</v>
      </c>
      <c r="L25" s="12">
        <f t="shared" si="5"/>
        <v>1</v>
      </c>
      <c r="M25" s="12">
        <f t="shared" si="5"/>
        <v>46</v>
      </c>
      <c r="N25" s="12">
        <f t="shared" si="5"/>
        <v>3</v>
      </c>
      <c r="O25" s="12">
        <f t="shared" si="5"/>
        <v>4</v>
      </c>
      <c r="P25" s="12">
        <f t="shared" si="5"/>
        <v>6</v>
      </c>
      <c r="Q25" s="45"/>
      <c r="R25" s="12"/>
      <c r="S25" s="12">
        <f>SUM(J25:P25)</f>
        <v>93</v>
      </c>
    </row>
    <row r="26" spans="1:19" s="13" customFormat="1" ht="12.75">
      <c r="A26" s="55"/>
      <c r="B26" s="7"/>
      <c r="C26" s="18"/>
      <c r="D26" s="18"/>
      <c r="E26" s="7"/>
      <c r="F26" s="18"/>
      <c r="G26" s="21"/>
      <c r="H26" s="12"/>
      <c r="I26" s="45"/>
      <c r="J26" s="12"/>
      <c r="K26" s="12"/>
      <c r="L26" s="12"/>
      <c r="M26" s="12"/>
      <c r="N26" s="12"/>
      <c r="O26" s="12"/>
      <c r="P26" s="12"/>
      <c r="Q26" s="45"/>
      <c r="R26" s="12"/>
      <c r="S26" s="12"/>
    </row>
    <row r="27" spans="3:18" ht="12.75">
      <c r="C27" s="1"/>
      <c r="D27" s="1"/>
      <c r="E27" s="1"/>
      <c r="F27" s="1"/>
      <c r="G27" s="20"/>
      <c r="H27" s="7"/>
      <c r="I27" s="44"/>
      <c r="J27" s="7"/>
      <c r="K27" s="7"/>
      <c r="L27" s="7"/>
      <c r="M27" s="7"/>
      <c r="N27" s="7"/>
      <c r="O27" s="7"/>
      <c r="P27" s="7"/>
      <c r="Q27" s="44"/>
      <c r="R27" s="7"/>
    </row>
    <row r="28" spans="1:19" ht="15.75">
      <c r="A28" s="36" t="s">
        <v>37</v>
      </c>
      <c r="B28" s="1">
        <v>1</v>
      </c>
      <c r="C28" s="1" t="s">
        <v>110</v>
      </c>
      <c r="D28" s="1" t="s">
        <v>111</v>
      </c>
      <c r="E28" s="1"/>
      <c r="F28" s="1" t="s">
        <v>61</v>
      </c>
      <c r="G28" s="20" t="s">
        <v>112</v>
      </c>
      <c r="H28" s="7"/>
      <c r="I28" s="44"/>
      <c r="J28" s="48">
        <f>SUM(IF(F28="KB",10,0)+IF(F29="KB",8,0)+IF(F30="KB",6,0)+IF(F31="KB",4,0)+IF(F32="KB",2,0)+IF(F33="KB",1,0))</f>
        <v>0</v>
      </c>
      <c r="K28" s="48">
        <f>SUM(IF(F28="MV",10,0)+IF(F29="MV",8,0)+IF(F30="MV",6,0)+IF(F31="MV",4,0)+IF(F32="MV",2,0)+IF(F33="MV",1,0))</f>
        <v>14</v>
      </c>
      <c r="L28" s="48">
        <f>SUM(IF(F28="PL",10,0)+IF(F29="PL",8,0)+IF(F30="PL",6,0)+IF(F31="PL",4,0)+IF(F32="PLV",2,0)+IF(F33="PL",1,0))</f>
        <v>0</v>
      </c>
      <c r="M28" s="48">
        <f>SUM(IF(F28="ST",10,0)+IF(F29="ST",8,0)+IF(F30="ST",6,0)+IF(F31="ST",4,0)+IF(F32="st",2,0)+IF(F33="ST",1,0))</f>
        <v>3</v>
      </c>
      <c r="N28" s="48">
        <f>SUM(IF(F28="WS",10,0)+IF(F29="WS",8,0)+IF(F30="WS",6,0)+IF(F31="WS",4,0)+IF(F32="WS",2,0)+IF(F33="WS",1,0))</f>
        <v>6</v>
      </c>
      <c r="O28" s="48">
        <f>SUM(IF(F28="WL",10,0)+IF(F29="WL",8,0)+IF(F30="WL",6,0)+IF(F31="WL",4,0)+IF(F32="WL",2,0)+IF(F33="WL",1,0))</f>
        <v>8</v>
      </c>
      <c r="P28" s="48">
        <f>SUM(IF(F28="WN",10,0)+IF(F29="WN",8,0)+IF(F30="WN",6,0)+IF(F31="WN",4,0)+IF(F32="WN",2,0)+IF(F33="WN",1,0))</f>
        <v>0</v>
      </c>
      <c r="Q28" s="44"/>
      <c r="R28" s="7">
        <f aca="true" t="shared" si="6" ref="R28:R33">SUM(I28:Q28)</f>
        <v>31</v>
      </c>
      <c r="S28" s="7"/>
    </row>
    <row r="29" spans="2:19" ht="12.75">
      <c r="B29" s="1">
        <v>2</v>
      </c>
      <c r="C29" s="1" t="s">
        <v>113</v>
      </c>
      <c r="D29" s="1" t="s">
        <v>114</v>
      </c>
      <c r="E29" s="1"/>
      <c r="F29" s="1" t="s">
        <v>58</v>
      </c>
      <c r="G29" s="20" t="s">
        <v>115</v>
      </c>
      <c r="H29" s="7"/>
      <c r="I29" s="44"/>
      <c r="J29" s="7"/>
      <c r="K29" s="7"/>
      <c r="L29" s="7"/>
      <c r="M29" s="7"/>
      <c r="N29" s="7"/>
      <c r="O29" s="7"/>
      <c r="P29" s="7"/>
      <c r="Q29" s="44"/>
      <c r="R29" s="7">
        <f t="shared" si="6"/>
        <v>0</v>
      </c>
      <c r="S29" s="7"/>
    </row>
    <row r="30" spans="1:19" ht="12.75">
      <c r="A30" s="37"/>
      <c r="B30" s="1">
        <v>3</v>
      </c>
      <c r="C30" s="1" t="s">
        <v>116</v>
      </c>
      <c r="D30" s="1" t="s">
        <v>117</v>
      </c>
      <c r="E30" s="1"/>
      <c r="F30" s="1" t="s">
        <v>65</v>
      </c>
      <c r="G30" s="20" t="s">
        <v>118</v>
      </c>
      <c r="H30" s="7"/>
      <c r="I30" s="44"/>
      <c r="J30" s="7"/>
      <c r="K30" s="7"/>
      <c r="L30" s="7"/>
      <c r="M30" s="7"/>
      <c r="N30" s="7"/>
      <c r="O30" s="7"/>
      <c r="P30" s="7"/>
      <c r="Q30" s="44"/>
      <c r="R30" s="7">
        <f t="shared" si="6"/>
        <v>0</v>
      </c>
      <c r="S30" s="7"/>
    </row>
    <row r="31" spans="1:19" ht="12.75">
      <c r="A31" s="37"/>
      <c r="B31" s="1">
        <v>4</v>
      </c>
      <c r="C31" s="1" t="s">
        <v>119</v>
      </c>
      <c r="D31" s="1" t="s">
        <v>120</v>
      </c>
      <c r="E31" s="1"/>
      <c r="F31" s="1" t="s">
        <v>61</v>
      </c>
      <c r="G31" s="20" t="s">
        <v>121</v>
      </c>
      <c r="H31" s="7"/>
      <c r="I31" s="44"/>
      <c r="J31" s="7"/>
      <c r="K31" s="7"/>
      <c r="L31" s="7"/>
      <c r="M31" s="7"/>
      <c r="N31" s="7"/>
      <c r="O31" s="7"/>
      <c r="P31" s="7"/>
      <c r="Q31" s="44"/>
      <c r="R31" s="7">
        <f t="shared" si="6"/>
        <v>0</v>
      </c>
      <c r="S31" s="7"/>
    </row>
    <row r="32" spans="1:19" ht="12.75">
      <c r="A32" s="37"/>
      <c r="B32" s="1">
        <v>5</v>
      </c>
      <c r="C32" s="1" t="s">
        <v>122</v>
      </c>
      <c r="D32" s="1" t="s">
        <v>123</v>
      </c>
      <c r="E32" s="1"/>
      <c r="F32" s="1" t="s">
        <v>78</v>
      </c>
      <c r="G32" s="20" t="s">
        <v>124</v>
      </c>
      <c r="H32" s="7"/>
      <c r="I32" s="44"/>
      <c r="J32" s="7"/>
      <c r="K32" s="7"/>
      <c r="L32" s="7"/>
      <c r="M32" s="7"/>
      <c r="N32" s="7"/>
      <c r="O32" s="7"/>
      <c r="P32" s="7"/>
      <c r="Q32" s="44"/>
      <c r="R32" s="7">
        <f t="shared" si="6"/>
        <v>0</v>
      </c>
      <c r="S32" s="7"/>
    </row>
    <row r="33" spans="1:19" ht="12.75">
      <c r="A33" s="37"/>
      <c r="B33" s="1">
        <v>6</v>
      </c>
      <c r="C33" s="1" t="s">
        <v>125</v>
      </c>
      <c r="D33" s="1" t="s">
        <v>126</v>
      </c>
      <c r="E33" s="1"/>
      <c r="F33" s="1" t="s">
        <v>78</v>
      </c>
      <c r="G33" s="20" t="s">
        <v>127</v>
      </c>
      <c r="H33" s="7"/>
      <c r="I33" s="44"/>
      <c r="J33" s="7"/>
      <c r="K33" s="7"/>
      <c r="L33" s="7"/>
      <c r="M33" s="7"/>
      <c r="N33" s="7"/>
      <c r="O33" s="7"/>
      <c r="P33" s="7"/>
      <c r="Q33" s="44"/>
      <c r="R33" s="7">
        <f t="shared" si="6"/>
        <v>0</v>
      </c>
      <c r="S33" s="7"/>
    </row>
    <row r="34" spans="1:19" s="13" customFormat="1" ht="12.75">
      <c r="A34" s="55" t="s">
        <v>27</v>
      </c>
      <c r="B34" s="7"/>
      <c r="C34" s="18"/>
      <c r="D34" s="18"/>
      <c r="E34" s="7"/>
      <c r="F34" s="18"/>
      <c r="G34" s="21"/>
      <c r="H34" s="12"/>
      <c r="I34" s="45"/>
      <c r="J34" s="12">
        <f aca="true" t="shared" si="7" ref="J34:P34">SUM(J25:J33)</f>
        <v>29</v>
      </c>
      <c r="K34" s="12">
        <f t="shared" si="7"/>
        <v>18</v>
      </c>
      <c r="L34" s="12">
        <f t="shared" si="7"/>
        <v>1</v>
      </c>
      <c r="M34" s="12">
        <f t="shared" si="7"/>
        <v>49</v>
      </c>
      <c r="N34" s="12">
        <f t="shared" si="7"/>
        <v>9</v>
      </c>
      <c r="O34" s="12">
        <f t="shared" si="7"/>
        <v>12</v>
      </c>
      <c r="P34" s="12">
        <f t="shared" si="7"/>
        <v>6</v>
      </c>
      <c r="Q34" s="45"/>
      <c r="R34" s="12"/>
      <c r="S34" s="12">
        <f>SUM(J34:P34)</f>
        <v>124</v>
      </c>
    </row>
    <row r="35" spans="1:19" ht="12.75">
      <c r="A35" s="56"/>
      <c r="H35" s="7"/>
      <c r="I35" s="44"/>
      <c r="J35" s="7"/>
      <c r="K35" s="7"/>
      <c r="L35" s="7"/>
      <c r="M35" s="7"/>
      <c r="N35" s="7"/>
      <c r="O35" s="7"/>
      <c r="P35" s="7"/>
      <c r="Q35" s="44"/>
      <c r="R35" s="7"/>
      <c r="S35" s="7"/>
    </row>
    <row r="36" spans="1:18" ht="15.75">
      <c r="A36" s="36" t="s">
        <v>38</v>
      </c>
      <c r="B36" s="1">
        <v>1</v>
      </c>
      <c r="C36" s="1" t="s">
        <v>321</v>
      </c>
      <c r="D36" s="1" t="s">
        <v>97</v>
      </c>
      <c r="E36" s="1"/>
      <c r="F36" s="1" t="s">
        <v>78</v>
      </c>
      <c r="G36" s="20" t="s">
        <v>322</v>
      </c>
      <c r="H36" s="7"/>
      <c r="I36" s="44"/>
      <c r="J36" s="48">
        <f>SUM(IF(F36="KB",10,0)+IF(F37="KB",8,0)+IF(F38="KB",6,0)+IF(F39="KB",4,0)+IF(F40="KB",2,0)+IF(F41="KB",1,0))</f>
        <v>10</v>
      </c>
      <c r="K36" s="48">
        <f>SUM(IF(F36="MV",10,0)+IF(F37="MV",8,0)+IF(F38="MV",6,0)+IF(F39="MV",4,0)+IF(F40="MV",2,0)+IF(F41="MV",1,0))</f>
        <v>0</v>
      </c>
      <c r="L36" s="7">
        <f>SUM(IF(F36="PL",10,0)+IF(F37="PL",8,0)+IF(F38="PL",6,0)+IF(F39="PL",4,0)+IF(F40="PL",2,0)+IF(F41="PL",1,0))</f>
        <v>1</v>
      </c>
      <c r="M36" s="48">
        <f>SUM(IF(F36="ST",10,0)+IF(F37="ST",8,0)+IF(F38="ST",6,0)+IF(F39="ST",4,0)+IF(F40="ST",2,0)+IF(F41="ST",1,0))</f>
        <v>10</v>
      </c>
      <c r="N36" s="48">
        <f>SUM(IF(F36="WS",10,0)+IF(F37="WS",8,0)+IF(F38="WS",6,0)+IF(F39="Ws",4,0)+IF(F40="WS",2,0)+IF(F41="WS",1,0))</f>
        <v>4</v>
      </c>
      <c r="O36" s="48">
        <f>SUM(IF(F36="WL",10,0)+IF(F37="WL",8,0)+IF(F38="WL",6,0)+IF(F39="WL",4,0)+IF(F40="WL",2,0)+IF(F41="WL",1,0))</f>
        <v>6</v>
      </c>
      <c r="P36" s="48">
        <f>SUM(IF(F36="WN",10,0)+IF(F37="WN",8,0)+IF(F38="WN",6,0)+IF(F39="WN",4,0)+IF(F40="WN",2,0)+IF(F41="WN",1,0))</f>
        <v>0</v>
      </c>
      <c r="Q36" s="44"/>
      <c r="R36" s="7">
        <f aca="true" t="shared" si="8" ref="R36:R41">SUM(I36:Q36)</f>
        <v>31</v>
      </c>
    </row>
    <row r="37" spans="1:18" ht="12.75">
      <c r="A37" s="37"/>
      <c r="B37" s="1">
        <v>2</v>
      </c>
      <c r="C37" s="1" t="s">
        <v>181</v>
      </c>
      <c r="D37" s="1" t="s">
        <v>182</v>
      </c>
      <c r="E37" s="1"/>
      <c r="F37" s="1" t="s">
        <v>101</v>
      </c>
      <c r="G37" s="20" t="s">
        <v>323</v>
      </c>
      <c r="H37" s="7"/>
      <c r="I37" s="44"/>
      <c r="J37" s="7"/>
      <c r="K37" s="7"/>
      <c r="L37" s="7"/>
      <c r="M37" s="7"/>
      <c r="N37" s="7"/>
      <c r="O37" s="7"/>
      <c r="P37" s="7"/>
      <c r="Q37" s="44"/>
      <c r="R37" s="7">
        <f t="shared" si="8"/>
        <v>0</v>
      </c>
    </row>
    <row r="38" spans="1:18" ht="12.75">
      <c r="A38" s="37"/>
      <c r="B38" s="1">
        <v>3</v>
      </c>
      <c r="C38" s="1" t="s">
        <v>80</v>
      </c>
      <c r="D38" s="1" t="s">
        <v>324</v>
      </c>
      <c r="E38" s="1"/>
      <c r="F38" s="1" t="s">
        <v>58</v>
      </c>
      <c r="G38" s="20" t="s">
        <v>325</v>
      </c>
      <c r="H38" s="7"/>
      <c r="I38" s="44"/>
      <c r="J38" s="7"/>
      <c r="K38" s="7"/>
      <c r="L38" s="7"/>
      <c r="M38" s="7"/>
      <c r="N38" s="7"/>
      <c r="O38" s="7"/>
      <c r="P38" s="7"/>
      <c r="Q38" s="44"/>
      <c r="R38" s="7">
        <f t="shared" si="8"/>
        <v>0</v>
      </c>
    </row>
    <row r="39" spans="1:18" ht="12.75">
      <c r="A39" s="37"/>
      <c r="B39" s="1">
        <v>4</v>
      </c>
      <c r="C39" s="1" t="s">
        <v>326</v>
      </c>
      <c r="D39" s="1" t="s">
        <v>327</v>
      </c>
      <c r="E39" s="1"/>
      <c r="F39" s="1" t="s">
        <v>65</v>
      </c>
      <c r="G39" s="20" t="s">
        <v>328</v>
      </c>
      <c r="H39" s="7"/>
      <c r="I39" s="44"/>
      <c r="J39" s="7"/>
      <c r="K39" s="7"/>
      <c r="L39" s="7"/>
      <c r="M39" s="7"/>
      <c r="N39" s="7"/>
      <c r="O39" s="7"/>
      <c r="P39" s="7"/>
      <c r="Q39" s="44"/>
      <c r="R39" s="7">
        <f t="shared" si="8"/>
        <v>0</v>
      </c>
    </row>
    <row r="40" spans="1:18" ht="12.75">
      <c r="A40" s="37"/>
      <c r="B40" s="1">
        <v>5</v>
      </c>
      <c r="C40" s="1" t="s">
        <v>195</v>
      </c>
      <c r="D40" s="1" t="s">
        <v>329</v>
      </c>
      <c r="E40" s="1"/>
      <c r="F40" s="1" t="s">
        <v>101</v>
      </c>
      <c r="G40" s="20" t="s">
        <v>330</v>
      </c>
      <c r="H40" s="7"/>
      <c r="I40" s="44"/>
      <c r="J40" s="7"/>
      <c r="K40" s="7"/>
      <c r="L40" s="7"/>
      <c r="M40" s="7"/>
      <c r="N40" s="7"/>
      <c r="O40" s="7"/>
      <c r="P40" s="7"/>
      <c r="Q40" s="44"/>
      <c r="R40" s="7">
        <f t="shared" si="8"/>
        <v>0</v>
      </c>
    </row>
    <row r="41" spans="1:18" ht="12.75">
      <c r="A41" s="37"/>
      <c r="B41" s="1">
        <v>6</v>
      </c>
      <c r="C41" s="1" t="s">
        <v>331</v>
      </c>
      <c r="D41" s="1" t="s">
        <v>332</v>
      </c>
      <c r="E41" s="1"/>
      <c r="F41" s="1" t="s">
        <v>85</v>
      </c>
      <c r="G41" s="20" t="s">
        <v>333</v>
      </c>
      <c r="H41" s="7"/>
      <c r="I41" s="44"/>
      <c r="J41" s="7"/>
      <c r="K41" s="7"/>
      <c r="L41" s="7"/>
      <c r="M41" s="7"/>
      <c r="N41" s="7"/>
      <c r="O41" s="7"/>
      <c r="P41" s="7"/>
      <c r="Q41" s="44"/>
      <c r="R41" s="7">
        <f t="shared" si="8"/>
        <v>0</v>
      </c>
    </row>
    <row r="42" spans="1:19" s="13" customFormat="1" ht="12.75">
      <c r="A42" s="38" t="s">
        <v>27</v>
      </c>
      <c r="B42" s="1"/>
      <c r="C42" s="1"/>
      <c r="D42" s="1"/>
      <c r="E42" s="1"/>
      <c r="F42" s="1"/>
      <c r="G42" s="20"/>
      <c r="H42" s="12"/>
      <c r="I42" s="45"/>
      <c r="J42" s="60">
        <f aca="true" t="shared" si="9" ref="J42:P42">SUM(J34:J41)</f>
        <v>39</v>
      </c>
      <c r="K42" s="12">
        <f t="shared" si="9"/>
        <v>18</v>
      </c>
      <c r="L42" s="12">
        <f t="shared" si="9"/>
        <v>2</v>
      </c>
      <c r="M42" s="12">
        <f t="shared" si="9"/>
        <v>59</v>
      </c>
      <c r="N42" s="12">
        <f t="shared" si="9"/>
        <v>13</v>
      </c>
      <c r="O42" s="12">
        <f t="shared" si="9"/>
        <v>18</v>
      </c>
      <c r="P42" s="12">
        <f t="shared" si="9"/>
        <v>6</v>
      </c>
      <c r="Q42" s="45"/>
      <c r="R42" s="12"/>
      <c r="S42" s="12">
        <f>SUM(J42:P42)</f>
        <v>155</v>
      </c>
    </row>
    <row r="43" spans="1:19" s="13" customFormat="1" ht="12.75">
      <c r="A43" s="38"/>
      <c r="B43" s="1"/>
      <c r="C43" s="1"/>
      <c r="D43" s="1"/>
      <c r="E43" s="1"/>
      <c r="F43" s="1"/>
      <c r="G43" s="20"/>
      <c r="H43" s="12"/>
      <c r="I43" s="45"/>
      <c r="J43" s="60"/>
      <c r="K43" s="12"/>
      <c r="L43" s="12"/>
      <c r="M43" s="12"/>
      <c r="N43" s="12"/>
      <c r="O43" s="12"/>
      <c r="P43" s="12"/>
      <c r="Q43" s="45"/>
      <c r="R43" s="12"/>
      <c r="S43" s="12"/>
    </row>
    <row r="44" spans="1:19" ht="15.75">
      <c r="A44" s="36" t="s">
        <v>33</v>
      </c>
      <c r="B44" s="1">
        <v>1</v>
      </c>
      <c r="C44" s="1" t="s">
        <v>128</v>
      </c>
      <c r="D44" s="1"/>
      <c r="E44" s="1"/>
      <c r="F44" s="1" t="s">
        <v>101</v>
      </c>
      <c r="G44" s="20" t="s">
        <v>129</v>
      </c>
      <c r="H44" s="7"/>
      <c r="I44" s="44"/>
      <c r="J44" s="48">
        <f>SUM(IF(F44="KB",10,0)+IF(F45="KBV",8,0)+IF(F46="KB",6,0)+IF(F47="KB",4,0)+IF(F48="KB",2,0)+IF(F49="KB",1,0))</f>
        <v>10</v>
      </c>
      <c r="K44" s="48">
        <f>SUM(IF(F44="MV",10,0)+IF(F45="MV",8,0)+IF(F46="MV",6,0)+IF(F47="MV",4,0)+IF(F48="MV",2,0)+IF(F49="MV",1,0))</f>
        <v>8</v>
      </c>
      <c r="L44" s="48">
        <f>SUM(IF(F44="PL",10,0)+IF(F45="PL",8,0)+IF(F46="PL",6,0)+IF(F47="PL",4,0)+IF(F48="PL",2,0)+IF(F49="PL",1,0))</f>
        <v>0</v>
      </c>
      <c r="M44" s="48">
        <f>SUM(IF(F44="ST",10,0)+IF(F45="ST",8,0)+IF(F46="ST",6,0)+IF(F47="ST",4,0)+IF(F48="ST",2,0)+IF(F49="ST",1,0))</f>
        <v>6</v>
      </c>
      <c r="N44" s="48">
        <f>SUM(IF(F44="WS",10,0)+IF(F45="WS",8,0)+IF(F46="WS",6,0)+IF(F47="WS",4,0)+IF(F48="WS",2,0)+IF(F49="WS",1,0))</f>
        <v>0</v>
      </c>
      <c r="O44" s="48">
        <f>SUM(IF(F44="WL",10,0)+IF(F45="WL",8,0)+IF(F46="WL",6,0)+IF(F47="WL",4,0)+IF(F48="WL",2,0)+IF(F49="WL",1,0))</f>
        <v>4</v>
      </c>
      <c r="P44" s="48">
        <f>SUM(IF(F44="WN",10,0)+IF(F45="WN",8,0)+IF(F46="WN",6,0)+IF(F47="WN",4,0)+IF(F48="WN",2,0)+IF(F49="WN",1,0))</f>
        <v>2</v>
      </c>
      <c r="Q44" s="44"/>
      <c r="R44" s="7">
        <f>SUM(I45:Q45)</f>
        <v>0</v>
      </c>
      <c r="S44" s="7"/>
    </row>
    <row r="45" spans="2:19" ht="12.75">
      <c r="B45" s="1">
        <v>2</v>
      </c>
      <c r="C45" s="1" t="s">
        <v>130</v>
      </c>
      <c r="D45" s="1"/>
      <c r="E45" s="1"/>
      <c r="F45" s="1" t="s">
        <v>61</v>
      </c>
      <c r="G45" s="20" t="s">
        <v>131</v>
      </c>
      <c r="H45" s="7"/>
      <c r="I45" s="44"/>
      <c r="S45" s="7"/>
    </row>
    <row r="46" spans="1:19" ht="12.75">
      <c r="A46" s="57"/>
      <c r="B46" s="1">
        <v>3</v>
      </c>
      <c r="C46" s="1"/>
      <c r="D46" s="1"/>
      <c r="E46" s="1"/>
      <c r="F46" s="1" t="s">
        <v>78</v>
      </c>
      <c r="G46" s="20" t="s">
        <v>148</v>
      </c>
      <c r="H46" s="7"/>
      <c r="I46" s="44"/>
      <c r="J46" s="7"/>
      <c r="K46" s="7"/>
      <c r="L46" s="7"/>
      <c r="M46" s="7"/>
      <c r="N46" s="7"/>
      <c r="O46" s="7"/>
      <c r="P46" s="7"/>
      <c r="Q46" s="44"/>
      <c r="R46" s="7">
        <f>SUM(I46:Q46)</f>
        <v>0</v>
      </c>
      <c r="S46" s="7"/>
    </row>
    <row r="47" spans="1:19" ht="12.75">
      <c r="A47" s="37"/>
      <c r="B47" s="1">
        <v>4</v>
      </c>
      <c r="C47" s="1" t="s">
        <v>149</v>
      </c>
      <c r="D47" s="1"/>
      <c r="E47" s="1"/>
      <c r="F47" s="1" t="s">
        <v>58</v>
      </c>
      <c r="G47" s="20" t="s">
        <v>150</v>
      </c>
      <c r="H47" s="7"/>
      <c r="I47" s="44"/>
      <c r="J47" s="7"/>
      <c r="K47" s="7"/>
      <c r="L47" s="7"/>
      <c r="M47" s="7"/>
      <c r="N47" s="7"/>
      <c r="O47" s="7"/>
      <c r="P47" s="7"/>
      <c r="Q47" s="44"/>
      <c r="R47" s="7">
        <f>SUM(I47:Q47)</f>
        <v>0</v>
      </c>
      <c r="S47" s="7"/>
    </row>
    <row r="48" spans="1:19" ht="12.75">
      <c r="A48" s="37"/>
      <c r="B48" s="1">
        <v>5</v>
      </c>
      <c r="C48" s="1" t="s">
        <v>151</v>
      </c>
      <c r="D48" s="1"/>
      <c r="E48" s="1"/>
      <c r="F48" s="1" t="s">
        <v>152</v>
      </c>
      <c r="G48" s="20" t="s">
        <v>153</v>
      </c>
      <c r="H48" s="7"/>
      <c r="I48" s="44"/>
      <c r="J48" s="7"/>
      <c r="K48" s="7"/>
      <c r="L48" s="7"/>
      <c r="M48" s="7"/>
      <c r="N48" s="7"/>
      <c r="O48" s="7"/>
      <c r="P48" s="7"/>
      <c r="Q48" s="44"/>
      <c r="R48" s="7">
        <f>SUM(I48:Q48)</f>
        <v>0</v>
      </c>
      <c r="S48" s="7"/>
    </row>
    <row r="49" spans="1:19" ht="12.75">
      <c r="A49" s="37"/>
      <c r="B49" s="1">
        <v>6</v>
      </c>
      <c r="C49" s="1"/>
      <c r="F49" s="1"/>
      <c r="H49" s="7"/>
      <c r="I49" s="44"/>
      <c r="J49" s="7"/>
      <c r="K49" s="7"/>
      <c r="L49" s="7"/>
      <c r="M49" s="7"/>
      <c r="N49" s="7"/>
      <c r="O49" s="7"/>
      <c r="P49" s="7"/>
      <c r="Q49" s="44"/>
      <c r="R49" s="7">
        <f>SUM(I49:Q49)</f>
        <v>0</v>
      </c>
      <c r="S49" s="7"/>
    </row>
    <row r="50" spans="1:19" s="13" customFormat="1" ht="12.75">
      <c r="A50" s="58" t="s">
        <v>27</v>
      </c>
      <c r="B50" s="7"/>
      <c r="C50" s="18"/>
      <c r="D50" s="18"/>
      <c r="E50" s="7"/>
      <c r="F50" s="18"/>
      <c r="G50" s="21"/>
      <c r="H50" s="12"/>
      <c r="I50" s="45"/>
      <c r="J50" s="12">
        <f aca="true" t="shared" si="10" ref="J50:P50">SUM(J42:J49)</f>
        <v>49</v>
      </c>
      <c r="K50" s="12">
        <f t="shared" si="10"/>
        <v>26</v>
      </c>
      <c r="L50" s="12">
        <f t="shared" si="10"/>
        <v>2</v>
      </c>
      <c r="M50" s="61">
        <f t="shared" si="10"/>
        <v>65</v>
      </c>
      <c r="N50" s="12">
        <f t="shared" si="10"/>
        <v>13</v>
      </c>
      <c r="O50" s="12">
        <f t="shared" si="10"/>
        <v>22</v>
      </c>
      <c r="P50" s="12">
        <f t="shared" si="10"/>
        <v>8</v>
      </c>
      <c r="Q50" s="45"/>
      <c r="R50" s="12"/>
      <c r="S50" s="12">
        <f>SUM(J50:P50)</f>
        <v>185</v>
      </c>
    </row>
    <row r="51" spans="1:19" s="13" customFormat="1" ht="12.75">
      <c r="A51" s="58"/>
      <c r="B51" s="7"/>
      <c r="C51" s="18"/>
      <c r="D51" s="18"/>
      <c r="E51" s="7"/>
      <c r="F51" s="18"/>
      <c r="G51" s="21"/>
      <c r="H51" s="12"/>
      <c r="I51" s="45"/>
      <c r="J51" s="12"/>
      <c r="K51" s="12"/>
      <c r="L51" s="12"/>
      <c r="M51" s="61"/>
      <c r="N51" s="12"/>
      <c r="O51" s="12"/>
      <c r="P51" s="12"/>
      <c r="Q51" s="45"/>
      <c r="R51" s="12"/>
      <c r="S51" s="12"/>
    </row>
    <row r="52" spans="1:19" ht="15.75">
      <c r="A52" s="36" t="s">
        <v>54</v>
      </c>
      <c r="B52" s="1">
        <v>1</v>
      </c>
      <c r="C52" s="1" t="s">
        <v>132</v>
      </c>
      <c r="D52" s="1" t="s">
        <v>133</v>
      </c>
      <c r="E52" s="1"/>
      <c r="F52" s="1" t="s">
        <v>61</v>
      </c>
      <c r="G52" s="20" t="s">
        <v>141</v>
      </c>
      <c r="H52" s="7"/>
      <c r="I52" s="44"/>
      <c r="J52" s="48">
        <f>SUM(IF(F52="KB",10,0)+IF(F53="KB",8,0)+IF(F54="KB",6,0)+IF(F55="KB",4,0)+IF(F56="KB",2,0)+IF(F57="KB",1,0))</f>
        <v>1</v>
      </c>
      <c r="K52" s="48">
        <f>SUM(IF(F52="MV",10,0)+IF(F53="MV",8,0)+IF(F54="MV",6,0)+IF(F55="MV",4,0)+IF(F56="MV",2,0)+IF(F57="MV",1,0))</f>
        <v>10</v>
      </c>
      <c r="L52" s="48">
        <f>SUM(IF(F52="PL",10,0)+IF(F53="PL",8,0)+IF(F54="PL",6,0)+IF(F55="PL",4,0)+IF(F56="PL",2,0)+IF(F57="PL",1,0))</f>
        <v>0</v>
      </c>
      <c r="M52" s="48">
        <f>SUM(IF(F52="ST",10,0)+IF(F53="ST",8,0)+IF(F54="St",6,0)+IF(F55="ST",4,0)+IF(F56="ST",2,0)+IF(F57="St",1,0))</f>
        <v>14</v>
      </c>
      <c r="N52" s="48">
        <f>SUM(IF(F52="WS",10,0)+IF(F53="WS",8,0)+IF(F54="WS",6,0)+IF(F55="WS",4,0)+IF(F56="WS",2,0)+IF(F57="WS",1,0))</f>
        <v>0</v>
      </c>
      <c r="O52" s="48">
        <f>SUM(IF(F52="WL",10,0)+IF(F53="WL",8,0)+IF(F54="WL",6,0)+IF(F55="WL",4,0)+IF(F56="WL",2,0)+IF(F57="WL",1,0))</f>
        <v>6</v>
      </c>
      <c r="P52" s="48">
        <f>SUM(IF(F52="WN",10,0)+IF(F53="WN",8,0)+IF(F54="WN",6,0)+IF(F55="WN",4,0)+IF(F56="WN",2,0)+IF(F57="WN",1,0))</f>
        <v>0</v>
      </c>
      <c r="Q52" s="44"/>
      <c r="R52" s="7">
        <f>SUM(I53:Q53)</f>
        <v>0</v>
      </c>
      <c r="S52" s="7"/>
    </row>
    <row r="53" spans="2:19" ht="12.75">
      <c r="B53" s="1">
        <v>2</v>
      </c>
      <c r="C53" s="1" t="s">
        <v>134</v>
      </c>
      <c r="D53" s="1" t="s">
        <v>135</v>
      </c>
      <c r="E53" s="1"/>
      <c r="F53" s="1" t="s">
        <v>78</v>
      </c>
      <c r="G53" s="20" t="s">
        <v>140</v>
      </c>
      <c r="H53" s="7"/>
      <c r="I53" s="44"/>
      <c r="S53" s="7"/>
    </row>
    <row r="54" spans="1:19" ht="12.75">
      <c r="A54" s="37"/>
      <c r="B54" s="1">
        <v>3</v>
      </c>
      <c r="C54" s="1" t="s">
        <v>93</v>
      </c>
      <c r="D54" s="1" t="s">
        <v>94</v>
      </c>
      <c r="E54" s="1"/>
      <c r="F54" s="1" t="s">
        <v>78</v>
      </c>
      <c r="G54" s="20" t="s">
        <v>139</v>
      </c>
      <c r="H54" s="7"/>
      <c r="I54" s="44"/>
      <c r="J54" s="7"/>
      <c r="K54" s="7"/>
      <c r="L54" s="7"/>
      <c r="M54" s="7"/>
      <c r="N54" s="7"/>
      <c r="O54" s="7"/>
      <c r="P54" s="7"/>
      <c r="Q54" s="44"/>
      <c r="R54" s="7">
        <f>SUM(I54:Q54)</f>
        <v>0</v>
      </c>
      <c r="S54" s="7"/>
    </row>
    <row r="55" spans="1:19" ht="12.75">
      <c r="A55" s="37"/>
      <c r="B55" s="1">
        <v>4</v>
      </c>
      <c r="C55" s="1" t="s">
        <v>136</v>
      </c>
      <c r="D55" s="1" t="s">
        <v>137</v>
      </c>
      <c r="E55" s="1"/>
      <c r="F55" s="1" t="s">
        <v>58</v>
      </c>
      <c r="G55" s="20" t="s">
        <v>138</v>
      </c>
      <c r="H55" s="7"/>
      <c r="I55" s="44"/>
      <c r="J55" s="7"/>
      <c r="K55" s="7"/>
      <c r="L55" s="7"/>
      <c r="M55" s="7"/>
      <c r="N55" s="7"/>
      <c r="O55" s="7"/>
      <c r="P55" s="7"/>
      <c r="Q55" s="44"/>
      <c r="R55" s="7">
        <f>SUM(I55:Q55)</f>
        <v>0</v>
      </c>
      <c r="S55" s="7"/>
    </row>
    <row r="56" spans="1:19" ht="12.75">
      <c r="A56" s="37"/>
      <c r="B56" s="1">
        <v>5</v>
      </c>
      <c r="C56" s="1" t="s">
        <v>142</v>
      </c>
      <c r="D56" s="1" t="s">
        <v>143</v>
      </c>
      <c r="E56" s="1"/>
      <c r="F56" s="1" t="s">
        <v>58</v>
      </c>
      <c r="G56" s="20" t="s">
        <v>147</v>
      </c>
      <c r="H56" s="7"/>
      <c r="I56" s="44"/>
      <c r="J56" s="7"/>
      <c r="K56" s="7"/>
      <c r="L56" s="7"/>
      <c r="M56" s="7"/>
      <c r="N56" s="7"/>
      <c r="O56" s="7"/>
      <c r="P56" s="7"/>
      <c r="Q56" s="44"/>
      <c r="R56" s="7">
        <f>SUM(I56:Q56)</f>
        <v>0</v>
      </c>
      <c r="S56" s="7"/>
    </row>
    <row r="57" spans="1:19" ht="12.75">
      <c r="A57" s="37"/>
      <c r="B57" s="1">
        <v>6</v>
      </c>
      <c r="C57" s="1" t="s">
        <v>144</v>
      </c>
      <c r="D57" s="1" t="s">
        <v>145</v>
      </c>
      <c r="E57" s="1"/>
      <c r="F57" s="1" t="s">
        <v>101</v>
      </c>
      <c r="G57" s="20" t="s">
        <v>146</v>
      </c>
      <c r="H57" s="7"/>
      <c r="I57" s="44"/>
      <c r="J57" s="7"/>
      <c r="K57" s="7"/>
      <c r="L57" s="7"/>
      <c r="M57" s="7"/>
      <c r="N57" s="7"/>
      <c r="O57" s="7"/>
      <c r="P57" s="7"/>
      <c r="Q57" s="44"/>
      <c r="R57" s="7">
        <f>SUM(I57:Q57)</f>
        <v>0</v>
      </c>
      <c r="S57" s="7"/>
    </row>
    <row r="58" spans="1:19" s="13" customFormat="1" ht="12.75">
      <c r="A58" s="58" t="s">
        <v>27</v>
      </c>
      <c r="B58" s="7"/>
      <c r="C58" s="18"/>
      <c r="D58" s="18"/>
      <c r="E58" s="7"/>
      <c r="F58" s="18"/>
      <c r="G58" s="21"/>
      <c r="H58" s="12"/>
      <c r="I58" s="45"/>
      <c r="J58" s="12">
        <f aca="true" t="shared" si="11" ref="J58:P58">SUM(J50:J57)</f>
        <v>50</v>
      </c>
      <c r="K58" s="12">
        <f t="shared" si="11"/>
        <v>36</v>
      </c>
      <c r="L58" s="12">
        <f t="shared" si="11"/>
        <v>2</v>
      </c>
      <c r="M58" s="12">
        <f t="shared" si="11"/>
        <v>79</v>
      </c>
      <c r="N58" s="12">
        <f t="shared" si="11"/>
        <v>13</v>
      </c>
      <c r="O58" s="12">
        <f t="shared" si="11"/>
        <v>28</v>
      </c>
      <c r="P58" s="12">
        <f t="shared" si="11"/>
        <v>8</v>
      </c>
      <c r="Q58" s="45"/>
      <c r="R58" s="12"/>
      <c r="S58" s="12">
        <f>SUM(J58:P58)</f>
        <v>216</v>
      </c>
    </row>
    <row r="59" spans="1:19" s="13" customFormat="1" ht="12.75">
      <c r="A59" s="58"/>
      <c r="B59" s="7"/>
      <c r="C59" s="18"/>
      <c r="D59" s="18"/>
      <c r="E59" s="7"/>
      <c r="F59" s="18"/>
      <c r="G59" s="21"/>
      <c r="H59" s="12"/>
      <c r="I59" s="45"/>
      <c r="J59" s="12"/>
      <c r="K59" s="12"/>
      <c r="L59" s="12"/>
      <c r="M59" s="12"/>
      <c r="N59" s="12"/>
      <c r="O59" s="12"/>
      <c r="P59" s="12"/>
      <c r="Q59" s="45"/>
      <c r="R59" s="12"/>
      <c r="S59" s="12"/>
    </row>
    <row r="60" spans="1:19" ht="15.75">
      <c r="A60" s="36" t="s">
        <v>55</v>
      </c>
      <c r="B60" s="1">
        <v>1</v>
      </c>
      <c r="C60" s="1" t="s">
        <v>203</v>
      </c>
      <c r="D60" s="1" t="s">
        <v>204</v>
      </c>
      <c r="E60" s="1"/>
      <c r="F60" s="1" t="s">
        <v>78</v>
      </c>
      <c r="G60" s="20" t="s">
        <v>205</v>
      </c>
      <c r="I60" s="44"/>
      <c r="J60" s="48">
        <f>SUM(IF(F60="KB",10,0)+IF(F61="KB",8,0)+IF(F62="KB",6,0)+IF(F63="KB",4,0)+IF(F64="KB",2,0)+IF(F65="KB",1,0))</f>
        <v>0</v>
      </c>
      <c r="K60" s="48">
        <f>SUM(IF(F60="MV",10,0)+IF(F61="MV",8,0)+IF(F62="MV",6,0)+IF(F63="MV",4,0)+IF(F64="MV",2,0)+IF(F65="MV",1,0))</f>
        <v>6</v>
      </c>
      <c r="L60" s="48">
        <f>SUM(IF(F60="PL",10,0)+IF(F61="PLV",8,0)+IF(F62="PL",6,0)+IF(F63="PL",4,0)+IF(F64="PL",2,0)+IF(F65="PL",1,0))</f>
        <v>0</v>
      </c>
      <c r="M60" s="48">
        <f>SUM(IF(F60="ST",10,0)+IF(F61="ST",8,0)+IF(F62="ST",6,0)+IF(F63="ST",4,0)+IF(F64="ST",2,0)+IF(F65="ST",1,0))</f>
        <v>15</v>
      </c>
      <c r="N60" s="48">
        <f>SUM(IF(F60="WS",10,0)+IF(F61="WS",8,0)+IF(F62="WS",6,0)+IF(F63="WS",4,0)+IF(F64="WS",2,0)+IF(F65="WS",1,0))</f>
        <v>0</v>
      </c>
      <c r="O60" s="48">
        <f>SUM(IF(F60="WL",10,0)+IF(F61="WL",8,0)+IF(F62="WL",6,0)+IF(F63="WL",4,0)+IF(F64="WL",2,0)+IF(F65="WL",1,0))</f>
        <v>10</v>
      </c>
      <c r="P60" s="48">
        <f>SUM(IF(F60="WN",10,0)+IF(F61="WN",8,0)+IF(F62="WN",6,0)+IF(F63="WN",4,0)+IF(F64="WN",2,0)+IF(F65="WN",1,0))</f>
        <v>0</v>
      </c>
      <c r="Q60" s="44"/>
      <c r="R60" s="7">
        <f>SUM(I61:Q61)</f>
        <v>0</v>
      </c>
      <c r="S60" s="7"/>
    </row>
    <row r="61" spans="2:19" ht="12.75">
      <c r="B61" s="1">
        <v>2</v>
      </c>
      <c r="C61" s="1" t="s">
        <v>113</v>
      </c>
      <c r="D61" s="1" t="s">
        <v>114</v>
      </c>
      <c r="E61" s="1"/>
      <c r="F61" s="1" t="s">
        <v>58</v>
      </c>
      <c r="G61" s="20" t="s">
        <v>206</v>
      </c>
      <c r="H61" s="7"/>
      <c r="I61" s="44"/>
      <c r="S61" s="7"/>
    </row>
    <row r="62" spans="1:19" ht="12.75">
      <c r="A62" s="37"/>
      <c r="B62" s="1">
        <v>3</v>
      </c>
      <c r="C62" s="1" t="s">
        <v>207</v>
      </c>
      <c r="D62" s="1" t="s">
        <v>196</v>
      </c>
      <c r="E62" s="1"/>
      <c r="F62" s="1" t="s">
        <v>61</v>
      </c>
      <c r="G62" s="20" t="s">
        <v>208</v>
      </c>
      <c r="H62" s="7"/>
      <c r="I62" s="44"/>
      <c r="J62" s="7"/>
      <c r="K62" s="7"/>
      <c r="L62" s="7"/>
      <c r="M62" s="7"/>
      <c r="N62" s="7"/>
      <c r="O62" s="7"/>
      <c r="P62" s="7"/>
      <c r="Q62" s="44"/>
      <c r="R62" s="7">
        <f>SUM(I62:Q62)</f>
        <v>0</v>
      </c>
      <c r="S62" s="7"/>
    </row>
    <row r="63" spans="1:19" ht="12.75">
      <c r="A63" s="37"/>
      <c r="B63" s="1">
        <v>4</v>
      </c>
      <c r="C63" s="1" t="s">
        <v>209</v>
      </c>
      <c r="D63" s="1" t="s">
        <v>210</v>
      </c>
      <c r="E63" s="1"/>
      <c r="F63" s="1" t="s">
        <v>78</v>
      </c>
      <c r="G63" s="20" t="s">
        <v>211</v>
      </c>
      <c r="H63" s="7"/>
      <c r="I63" s="44"/>
      <c r="J63" s="7"/>
      <c r="K63" s="7"/>
      <c r="L63" s="7"/>
      <c r="M63" s="7"/>
      <c r="N63" s="7"/>
      <c r="O63" s="7"/>
      <c r="P63" s="7"/>
      <c r="Q63" s="44"/>
      <c r="R63" s="7">
        <f>SUM(I63:Q63)</f>
        <v>0</v>
      </c>
      <c r="S63" s="7"/>
    </row>
    <row r="64" spans="1:19" ht="12.75">
      <c r="A64" s="37"/>
      <c r="B64" s="1">
        <v>5</v>
      </c>
      <c r="C64" s="1" t="s">
        <v>212</v>
      </c>
      <c r="D64" s="1" t="s">
        <v>213</v>
      </c>
      <c r="E64" s="1"/>
      <c r="F64" s="1" t="s">
        <v>58</v>
      </c>
      <c r="G64" s="20" t="s">
        <v>214</v>
      </c>
      <c r="H64" s="7"/>
      <c r="I64" s="44"/>
      <c r="J64" s="7"/>
      <c r="K64" s="7"/>
      <c r="L64" s="7"/>
      <c r="M64" s="7"/>
      <c r="N64" s="7"/>
      <c r="O64" s="7"/>
      <c r="P64" s="7"/>
      <c r="Q64" s="44"/>
      <c r="R64" s="7">
        <f>SUM(I64:Q64)</f>
        <v>0</v>
      </c>
      <c r="S64" s="7"/>
    </row>
    <row r="65" spans="1:19" ht="12.75">
      <c r="A65" s="37"/>
      <c r="B65" s="7">
        <v>6</v>
      </c>
      <c r="C65" s="18" t="s">
        <v>203</v>
      </c>
      <c r="D65" s="18" t="s">
        <v>215</v>
      </c>
      <c r="E65" s="7"/>
      <c r="F65" s="18" t="s">
        <v>78</v>
      </c>
      <c r="G65" s="21" t="s">
        <v>216</v>
      </c>
      <c r="H65" s="7"/>
      <c r="I65" s="44"/>
      <c r="J65" s="7"/>
      <c r="K65" s="7"/>
      <c r="L65" s="7"/>
      <c r="M65" s="7"/>
      <c r="N65" s="7"/>
      <c r="O65" s="7"/>
      <c r="P65" s="7"/>
      <c r="Q65" s="44"/>
      <c r="R65" s="7">
        <f>SUM(I65:Q65)</f>
        <v>0</v>
      </c>
      <c r="S65" s="7"/>
    </row>
    <row r="66" spans="1:19" s="13" customFormat="1" ht="12.75">
      <c r="A66" s="58" t="s">
        <v>27</v>
      </c>
      <c r="B66" s="7"/>
      <c r="C66" s="18"/>
      <c r="D66" s="18"/>
      <c r="E66" s="7"/>
      <c r="F66" s="18"/>
      <c r="G66" s="21"/>
      <c r="H66" s="12"/>
      <c r="I66" s="45"/>
      <c r="J66" s="12">
        <f aca="true" t="shared" si="12" ref="J66:P66">SUM(J58:J65)</f>
        <v>50</v>
      </c>
      <c r="K66" s="12">
        <f t="shared" si="12"/>
        <v>42</v>
      </c>
      <c r="L66" s="12">
        <f t="shared" si="12"/>
        <v>2</v>
      </c>
      <c r="M66" s="12">
        <f t="shared" si="12"/>
        <v>94</v>
      </c>
      <c r="N66" s="12">
        <f t="shared" si="12"/>
        <v>13</v>
      </c>
      <c r="O66" s="12">
        <f t="shared" si="12"/>
        <v>38</v>
      </c>
      <c r="P66" s="12">
        <f t="shared" si="12"/>
        <v>8</v>
      </c>
      <c r="Q66" s="45"/>
      <c r="R66" s="12"/>
      <c r="S66" s="12">
        <f>SUM(J66:P66)</f>
        <v>247</v>
      </c>
    </row>
    <row r="67" spans="1:19" s="13" customFormat="1" ht="12.75">
      <c r="A67" s="58"/>
      <c r="B67" s="7"/>
      <c r="C67" s="18"/>
      <c r="D67" s="18"/>
      <c r="E67" s="7"/>
      <c r="F67" s="18"/>
      <c r="G67" s="21"/>
      <c r="H67" s="12"/>
      <c r="I67" s="45"/>
      <c r="J67" s="12"/>
      <c r="K67" s="12"/>
      <c r="L67" s="12"/>
      <c r="M67" s="12"/>
      <c r="N67" s="12"/>
      <c r="O67" s="12"/>
      <c r="P67" s="12"/>
      <c r="Q67" s="45"/>
      <c r="R67" s="12"/>
      <c r="S67" s="12"/>
    </row>
    <row r="68" spans="1:19" ht="15.75">
      <c r="A68" s="36" t="s">
        <v>40</v>
      </c>
      <c r="B68" s="1">
        <v>1</v>
      </c>
      <c r="C68" s="1"/>
      <c r="D68" s="1"/>
      <c r="E68" s="1"/>
      <c r="F68" s="1" t="s">
        <v>78</v>
      </c>
      <c r="G68" s="20" t="s">
        <v>286</v>
      </c>
      <c r="H68" s="7"/>
      <c r="I68" s="44"/>
      <c r="J68" s="48">
        <f>SUM(IF(F68="KB",10,0)+IF(F69="KB",8,0)+IF(F70="KB",6,0)+IF(F71="KB",4,0)+IF(F72="KB",2,0)+IF(F73="KB",1,0))</f>
        <v>0</v>
      </c>
      <c r="K68" s="48">
        <f>SUM(IF(F68="MV",10,0)+IF(F69="MV",8,0)+IF(F70="MV",6,0)+IF(F71="MV",4,0)+IF(F72="MV",2,0)+IF(F73="MV",1,0))</f>
        <v>8</v>
      </c>
      <c r="L68" s="48">
        <f>SUM(IF(F68="PL",10,0)+IF(F69="PL",8,0)+IF(F70="PL",6,0)+IF(F71="PL",4,0)+IF(F72="PL",2,0)+IF(F73="PL",1,0))</f>
        <v>1</v>
      </c>
      <c r="M68" s="48">
        <f>SUM(IF(F68="ST",10,0)+IF(F69="ST",8,0)+IF(F70="ST",6,0)+IF(F71="ST",4,0)+IF(F72="ST",2,0)+IF(F73="ST",1,0))</f>
        <v>10</v>
      </c>
      <c r="N68" s="48">
        <f>SUM(IF(F68="WS",10,0)+IF(F69="WS",8,0)+IF(F70="WS",6,0)+IF(F71="WS",4,0)+IF(F72="WS",2,0)+IF(F73="WS",1,0))</f>
        <v>4</v>
      </c>
      <c r="O68" s="48">
        <f>SUM(IF(F68="WL",10,0)+IF(F69="WL",8,0)+IF(F70="WL",6,0)+IF(F71="WL",4,0)+IF(F72="WL",2,0)+IF(F73="WL",1,0))</f>
        <v>6</v>
      </c>
      <c r="P68" s="48">
        <f>SUM(IF(F68="WN",10,0)+IF(F69="WN",8,0)+IF(F70="WN",6,0)+IF(F71="WN",4,0)+IF(F72="WN",2,0)+IF(F73="WN",1,0))</f>
        <v>2</v>
      </c>
      <c r="Q68" s="44"/>
      <c r="R68" s="7">
        <f>SUM(I69:Q69)</f>
        <v>0</v>
      </c>
      <c r="S68" s="7"/>
    </row>
    <row r="69" spans="2:19" ht="12.75">
      <c r="B69" s="1">
        <v>2</v>
      </c>
      <c r="C69" s="1" t="s">
        <v>287</v>
      </c>
      <c r="D69" s="1"/>
      <c r="E69" s="1"/>
      <c r="F69" s="1" t="s">
        <v>61</v>
      </c>
      <c r="G69" s="20" t="s">
        <v>288</v>
      </c>
      <c r="H69" s="7"/>
      <c r="I69" s="44"/>
      <c r="S69" s="7"/>
    </row>
    <row r="70" spans="1:19" ht="12.75">
      <c r="A70" s="37"/>
      <c r="B70" s="1">
        <v>3</v>
      </c>
      <c r="C70" s="1" t="s">
        <v>289</v>
      </c>
      <c r="D70" s="1"/>
      <c r="E70" s="1"/>
      <c r="F70" s="1" t="s">
        <v>58</v>
      </c>
      <c r="G70" s="20" t="s">
        <v>290</v>
      </c>
      <c r="H70" s="7"/>
      <c r="I70" s="44"/>
      <c r="J70" s="7"/>
      <c r="K70" s="7"/>
      <c r="L70" s="7"/>
      <c r="M70" s="7"/>
      <c r="N70" s="7"/>
      <c r="O70" s="7"/>
      <c r="P70" s="7"/>
      <c r="Q70" s="44"/>
      <c r="R70" s="7">
        <f>SUM(I70:Q70)</f>
        <v>0</v>
      </c>
      <c r="S70" s="7"/>
    </row>
    <row r="71" spans="1:19" ht="12.75">
      <c r="A71" s="37"/>
      <c r="B71" s="1">
        <v>4</v>
      </c>
      <c r="C71" s="1" t="s">
        <v>291</v>
      </c>
      <c r="D71" s="1"/>
      <c r="E71" s="1"/>
      <c r="F71" s="1" t="s">
        <v>65</v>
      </c>
      <c r="G71" s="20" t="s">
        <v>292</v>
      </c>
      <c r="H71" s="7"/>
      <c r="I71" s="44"/>
      <c r="J71" s="7"/>
      <c r="K71" s="7"/>
      <c r="L71" s="7"/>
      <c r="M71" s="7"/>
      <c r="N71" s="7"/>
      <c r="O71" s="7"/>
      <c r="P71" s="7"/>
      <c r="Q71" s="44"/>
      <c r="R71" s="7">
        <f>SUM(I71:Q71)</f>
        <v>0</v>
      </c>
      <c r="S71" s="7"/>
    </row>
    <row r="72" spans="1:19" ht="12.75">
      <c r="A72" s="37"/>
      <c r="B72" s="1">
        <v>5</v>
      </c>
      <c r="C72" s="1" t="s">
        <v>293</v>
      </c>
      <c r="D72" s="1"/>
      <c r="E72" s="1"/>
      <c r="F72" s="1" t="s">
        <v>152</v>
      </c>
      <c r="G72" s="20" t="s">
        <v>294</v>
      </c>
      <c r="H72" s="7"/>
      <c r="I72" s="44"/>
      <c r="J72" s="7"/>
      <c r="K72" s="7"/>
      <c r="L72" s="7"/>
      <c r="M72" s="7"/>
      <c r="N72" s="7"/>
      <c r="O72" s="7"/>
      <c r="P72" s="7"/>
      <c r="Q72" s="44"/>
      <c r="R72" s="7">
        <f>SUM(I72:Q72)</f>
        <v>0</v>
      </c>
      <c r="S72" s="7"/>
    </row>
    <row r="73" spans="1:19" ht="12.75">
      <c r="A73" s="37"/>
      <c r="B73" s="1">
        <v>6</v>
      </c>
      <c r="C73" s="1" t="s">
        <v>295</v>
      </c>
      <c r="D73" s="1"/>
      <c r="E73" s="1"/>
      <c r="F73" s="1" t="s">
        <v>85</v>
      </c>
      <c r="G73" s="20" t="s">
        <v>296</v>
      </c>
      <c r="H73" s="7"/>
      <c r="I73" s="44"/>
      <c r="J73" s="7"/>
      <c r="K73" s="7"/>
      <c r="L73" s="7"/>
      <c r="M73" s="7"/>
      <c r="N73" s="7"/>
      <c r="O73" s="7"/>
      <c r="P73" s="7"/>
      <c r="Q73" s="44"/>
      <c r="R73" s="7">
        <f>SUM(I73:Q73)</f>
        <v>0</v>
      </c>
      <c r="S73" s="7"/>
    </row>
    <row r="74" spans="1:19" s="13" customFormat="1" ht="12.75">
      <c r="A74" s="55" t="s">
        <v>27</v>
      </c>
      <c r="B74" s="7"/>
      <c r="C74" s="7"/>
      <c r="D74" s="7"/>
      <c r="E74" s="7"/>
      <c r="F74" s="7"/>
      <c r="G74" s="22"/>
      <c r="H74" s="12"/>
      <c r="I74" s="45"/>
      <c r="J74" s="47">
        <f aca="true" t="shared" si="13" ref="J74:P74">SUM(J66:J73)</f>
        <v>50</v>
      </c>
      <c r="K74" s="12">
        <f t="shared" si="13"/>
        <v>50</v>
      </c>
      <c r="L74" s="12">
        <f t="shared" si="13"/>
        <v>3</v>
      </c>
      <c r="M74" s="12">
        <f t="shared" si="13"/>
        <v>104</v>
      </c>
      <c r="N74" s="12">
        <f t="shared" si="13"/>
        <v>17</v>
      </c>
      <c r="O74" s="12">
        <f t="shared" si="13"/>
        <v>44</v>
      </c>
      <c r="P74" s="12">
        <f t="shared" si="13"/>
        <v>10</v>
      </c>
      <c r="Q74" s="45"/>
      <c r="R74" s="12"/>
      <c r="S74" s="12">
        <f>SUM(J74:P74)</f>
        <v>278</v>
      </c>
    </row>
    <row r="75" spans="1:19" s="13" customFormat="1" ht="12.75">
      <c r="A75" s="55"/>
      <c r="B75" s="7"/>
      <c r="C75" s="7"/>
      <c r="D75" s="7"/>
      <c r="E75" s="7"/>
      <c r="F75" s="7"/>
      <c r="G75" s="22"/>
      <c r="H75" s="12"/>
      <c r="I75" s="45"/>
      <c r="J75" s="47"/>
      <c r="K75" s="12"/>
      <c r="L75" s="12"/>
      <c r="M75" s="12"/>
      <c r="N75" s="12"/>
      <c r="O75" s="12"/>
      <c r="P75" s="12"/>
      <c r="Q75" s="45"/>
      <c r="R75" s="12"/>
      <c r="S75" s="12"/>
    </row>
    <row r="76" spans="1:19" ht="15.75">
      <c r="A76" s="36" t="s">
        <v>8</v>
      </c>
      <c r="B76" s="1">
        <v>1</v>
      </c>
      <c r="C76" s="1" t="s">
        <v>116</v>
      </c>
      <c r="D76" s="1" t="s">
        <v>117</v>
      </c>
      <c r="E76" s="1"/>
      <c r="F76" s="1" t="s">
        <v>65</v>
      </c>
      <c r="G76" s="20" t="s">
        <v>297</v>
      </c>
      <c r="H76" s="7"/>
      <c r="I76" s="44"/>
      <c r="J76" s="48">
        <f>SUM(IF(F76="KB",10,0)+IF(F77="KB",8,0)+IF(F78="KB",6,0)+IF(F79="KB",4,0)+IF(F80="KB",2,0)+IF(F81="KB",1,0))</f>
        <v>12</v>
      </c>
      <c r="K76" s="48">
        <f>SUM(IF(F76="MV",10,0)+IF(F77="MV",8,0)+IF(F78="MV",6,0)+IF(F79="MV",4,0)+IF(F80="MV",2,0)+IF(F81="MV",1,0))</f>
        <v>6</v>
      </c>
      <c r="L76" s="48">
        <f>SUM(IF(F76="PL",10,0)+IF(F77="PL",8,0)+IF(F78="PL",6,0)+IF(F79="PL",4,0)+IF(F80="PL",2,0)+IF(F81="PL",1,0))</f>
        <v>0</v>
      </c>
      <c r="M76" s="48">
        <f>SUM(IF(F76="ST",10,0)+IF(F77="ST",8,0)+IF(F78="ST",6,0)+IF(F79="ST",4,0)+IF(F80="ST",2,0)+IF(F81="ST",1,0))</f>
        <v>1</v>
      </c>
      <c r="N76" s="48">
        <f>SUM(IF(F76="WS",10,0)+IF(F77="WS",8,0)+IF(F78="WS",6,0)+IF(F79="WS",4,0)+IF(F80="WS",2,0)+IF(F81="WS",1,0))</f>
        <v>10</v>
      </c>
      <c r="O76" s="48">
        <f>SUM(IF(F76="WL",10,0)+IF(F77="WL",8,0)+IF(F78="WL",6,0)+IF(F79="WL",4,0)+IF(F80="WLV",2,0)+IF(F81="WL",1,0))</f>
        <v>0</v>
      </c>
      <c r="P76" s="48">
        <f>SUM(IF(F76="WN",10,0)+IF(F77="WN",8,0)+IF(F78="WN",6,0)+IF(F79="WN",4,0)+IF(F80="WN",2,0)+IF(F81="WN",1,0))</f>
        <v>2</v>
      </c>
      <c r="Q76" s="44"/>
      <c r="R76" s="7">
        <f>SUM(I77:Q77)</f>
        <v>0</v>
      </c>
      <c r="S76" s="7"/>
    </row>
    <row r="77" spans="2:19" ht="12.75">
      <c r="B77" s="1">
        <v>2</v>
      </c>
      <c r="C77" s="1" t="s">
        <v>298</v>
      </c>
      <c r="D77" s="1" t="s">
        <v>299</v>
      </c>
      <c r="E77" s="1"/>
      <c r="F77" s="1" t="s">
        <v>101</v>
      </c>
      <c r="G77" s="20" t="s">
        <v>300</v>
      </c>
      <c r="H77" s="7"/>
      <c r="I77" s="44"/>
      <c r="S77" s="7"/>
    </row>
    <row r="78" spans="1:19" ht="12.75">
      <c r="A78" s="37"/>
      <c r="B78" s="1">
        <v>3</v>
      </c>
      <c r="C78" s="1" t="s">
        <v>301</v>
      </c>
      <c r="D78" s="1" t="s">
        <v>215</v>
      </c>
      <c r="E78" s="1"/>
      <c r="F78" s="1" t="s">
        <v>61</v>
      </c>
      <c r="G78" s="20" t="s">
        <v>302</v>
      </c>
      <c r="H78" s="7"/>
      <c r="I78" s="44"/>
      <c r="J78" s="7"/>
      <c r="K78" s="7"/>
      <c r="L78" s="7"/>
      <c r="M78" s="7"/>
      <c r="N78" s="7"/>
      <c r="O78" s="7"/>
      <c r="P78" s="7"/>
      <c r="Q78" s="44"/>
      <c r="R78" s="7">
        <f>SUM(I78:Q78)</f>
        <v>0</v>
      </c>
      <c r="S78" s="7"/>
    </row>
    <row r="79" spans="1:19" ht="12.75">
      <c r="A79" s="37"/>
      <c r="B79" s="1">
        <v>4</v>
      </c>
      <c r="C79" s="1" t="s">
        <v>195</v>
      </c>
      <c r="D79" s="1" t="s">
        <v>303</v>
      </c>
      <c r="E79" s="1"/>
      <c r="F79" s="1" t="s">
        <v>101</v>
      </c>
      <c r="G79" s="20" t="s">
        <v>304</v>
      </c>
      <c r="H79" s="7"/>
      <c r="I79" s="44"/>
      <c r="J79" s="7"/>
      <c r="K79" s="7"/>
      <c r="L79" s="7"/>
      <c r="M79" s="7"/>
      <c r="N79" s="7"/>
      <c r="O79" s="7"/>
      <c r="P79" s="7"/>
      <c r="Q79" s="44"/>
      <c r="R79" s="7">
        <f>SUM(I79:Q79)</f>
        <v>0</v>
      </c>
      <c r="S79" s="7"/>
    </row>
    <row r="80" spans="1:19" ht="12.75">
      <c r="A80" s="37"/>
      <c r="B80" s="1">
        <v>5</v>
      </c>
      <c r="C80" s="1" t="s">
        <v>305</v>
      </c>
      <c r="D80" s="1" t="s">
        <v>306</v>
      </c>
      <c r="E80" s="1"/>
      <c r="F80" s="1" t="s">
        <v>152</v>
      </c>
      <c r="G80" s="20" t="s">
        <v>307</v>
      </c>
      <c r="H80" s="7"/>
      <c r="I80" s="44"/>
      <c r="J80" s="7"/>
      <c r="K80" s="7"/>
      <c r="L80" s="7"/>
      <c r="M80" s="7"/>
      <c r="N80" s="7"/>
      <c r="O80" s="7"/>
      <c r="P80" s="7"/>
      <c r="Q80" s="44"/>
      <c r="R80" s="7">
        <f>SUM(I80:Q80)</f>
        <v>0</v>
      </c>
      <c r="S80" s="7"/>
    </row>
    <row r="81" spans="1:19" ht="12.75">
      <c r="A81" s="37"/>
      <c r="B81" s="7">
        <v>6</v>
      </c>
      <c r="C81" s="18" t="s">
        <v>308</v>
      </c>
      <c r="D81" s="18" t="s">
        <v>309</v>
      </c>
      <c r="E81" s="7"/>
      <c r="F81" s="62" t="s">
        <v>78</v>
      </c>
      <c r="G81" s="21" t="s">
        <v>310</v>
      </c>
      <c r="H81" s="7"/>
      <c r="I81" s="44"/>
      <c r="J81" s="7"/>
      <c r="K81" s="7"/>
      <c r="L81" s="7"/>
      <c r="M81" s="7"/>
      <c r="N81" s="7"/>
      <c r="O81" s="7"/>
      <c r="P81" s="7"/>
      <c r="Q81" s="44"/>
      <c r="R81" s="7">
        <f>SUM(I81:Q81)</f>
        <v>0</v>
      </c>
      <c r="S81" s="7"/>
    </row>
    <row r="82" spans="1:19" s="13" customFormat="1" ht="12.75">
      <c r="A82" s="55" t="s">
        <v>27</v>
      </c>
      <c r="B82" s="12"/>
      <c r="C82" s="12"/>
      <c r="D82" s="12"/>
      <c r="E82" s="12"/>
      <c r="F82" s="12"/>
      <c r="G82" s="23"/>
      <c r="H82" s="12"/>
      <c r="I82" s="45"/>
      <c r="J82" s="12">
        <f aca="true" t="shared" si="14" ref="J82:P82">SUM(J74:J81)</f>
        <v>62</v>
      </c>
      <c r="K82" s="12">
        <f t="shared" si="14"/>
        <v>56</v>
      </c>
      <c r="L82" s="12">
        <f t="shared" si="14"/>
        <v>3</v>
      </c>
      <c r="M82" s="12">
        <f t="shared" si="14"/>
        <v>105</v>
      </c>
      <c r="N82" s="12">
        <f t="shared" si="14"/>
        <v>27</v>
      </c>
      <c r="O82" s="12">
        <f t="shared" si="14"/>
        <v>44</v>
      </c>
      <c r="P82" s="12">
        <f t="shared" si="14"/>
        <v>12</v>
      </c>
      <c r="Q82" s="45"/>
      <c r="R82" s="12"/>
      <c r="S82" s="12">
        <f>SUM(J82:P82)</f>
        <v>309</v>
      </c>
    </row>
    <row r="83" spans="1:19" s="13" customFormat="1" ht="12.75">
      <c r="A83" s="55"/>
      <c r="B83" s="12"/>
      <c r="C83" s="12"/>
      <c r="D83" s="12"/>
      <c r="E83" s="12"/>
      <c r="F83" s="12"/>
      <c r="G83" s="23"/>
      <c r="H83" s="12"/>
      <c r="I83" s="45"/>
      <c r="J83" s="12"/>
      <c r="K83" s="12"/>
      <c r="L83" s="12"/>
      <c r="M83" s="12"/>
      <c r="N83" s="12"/>
      <c r="O83" s="12"/>
      <c r="P83" s="12"/>
      <c r="Q83" s="45"/>
      <c r="R83" s="12"/>
      <c r="S83" s="12"/>
    </row>
    <row r="84" spans="1:19" s="13" customFormat="1" ht="15.75">
      <c r="A84" s="36" t="s">
        <v>39</v>
      </c>
      <c r="B84" s="1">
        <v>1</v>
      </c>
      <c r="C84" s="1"/>
      <c r="D84" s="1"/>
      <c r="E84" s="1"/>
      <c r="F84" s="1" t="s">
        <v>78</v>
      </c>
      <c r="G84" s="20" t="s">
        <v>311</v>
      </c>
      <c r="H84" s="12"/>
      <c r="I84" s="45"/>
      <c r="J84" s="48">
        <f>SUM(IF(F84="KB",10,0)+IF(F85="KB",8,0)+IF(F86="KB",6,0)+IF(F87="KB",4,0)+IF(F88="KB",2,0)+IF(F89="KB",1,0))</f>
        <v>2</v>
      </c>
      <c r="K84" s="48">
        <f>SUM(IF(F84="MV",10,0)+IF(F85="MV",8,0)+IF(F86="MV",6,0)+IF(F87="MV",4,0)+IF(F88="MV",2,0)+IF(F89="MV",1,0))</f>
        <v>8</v>
      </c>
      <c r="L84" s="48">
        <f>SUM(IF(F84="PL",10,0)+IF(F85="PL",8,0)+IF(F86="PL",6,0)+IF(F87="PL",4,0)+IF(F88="PL",2,0)+IF(F89="PL",1,0))</f>
        <v>1</v>
      </c>
      <c r="M84" s="48">
        <f>SUM(IF(F84="ST",10,0)+IF(F85="ST",8,0)+IF(F86="ST",6,0)+IF(F87="ST",4,0)+IF(F88="St",2,0)+IF(F89="st",1,0))</f>
        <v>10</v>
      </c>
      <c r="N84" s="48">
        <f>SUM(IF(F84="WS",10,0)+IF(F85="WS",8,0)+IF(F86="WS",6,0)+IF(F87="WS",4,0)+IF(F88="WS",2,0)+IF(F89="WS",1,0))</f>
        <v>4</v>
      </c>
      <c r="O84" s="48">
        <f>SUM(IF(F84="WL",10,0)+IF(F85="WL",8,0)+IF(F86="WL",6,0)+IF(F87="WL",4,0)+IF(F88="WL",2,0)+IF(F89="WL",1,0))</f>
        <v>6</v>
      </c>
      <c r="P84" s="48">
        <f>SUM(IF(F84="WN",10,0)+IF(F85="WN",8,0)+IF(F86="WN",6,0)+IF(F87="WN",4,0)+IF(F88="WN",2,0)+IF(F89="WN",1,0))</f>
        <v>0</v>
      </c>
      <c r="Q84" s="44"/>
      <c r="R84" s="7">
        <f>SUM(I85:Q85)</f>
        <v>0</v>
      </c>
      <c r="S84" s="7"/>
    </row>
    <row r="85" spans="2:9" ht="12.75">
      <c r="B85" s="1">
        <v>2</v>
      </c>
      <c r="C85" s="1" t="s">
        <v>287</v>
      </c>
      <c r="D85" s="1"/>
      <c r="E85" s="1"/>
      <c r="F85" s="1" t="s">
        <v>61</v>
      </c>
      <c r="G85" s="20" t="s">
        <v>312</v>
      </c>
      <c r="H85" s="7"/>
      <c r="I85" s="44"/>
    </row>
    <row r="86" spans="1:19" ht="12.75">
      <c r="A86" s="37"/>
      <c r="B86" s="1">
        <v>3</v>
      </c>
      <c r="C86" s="1" t="s">
        <v>313</v>
      </c>
      <c r="D86" s="1"/>
      <c r="E86" s="1"/>
      <c r="F86" s="1" t="s">
        <v>58</v>
      </c>
      <c r="G86" s="20" t="s">
        <v>314</v>
      </c>
      <c r="H86" s="7"/>
      <c r="I86" s="44"/>
      <c r="J86" s="7"/>
      <c r="K86" s="7"/>
      <c r="L86" s="7"/>
      <c r="M86" s="7"/>
      <c r="N86" s="7"/>
      <c r="O86" s="7"/>
      <c r="P86" s="7"/>
      <c r="Q86" s="44"/>
      <c r="R86" s="7">
        <f>SUM(I86:Q86)</f>
        <v>0</v>
      </c>
      <c r="S86" s="7"/>
    </row>
    <row r="87" spans="1:19" ht="12.75">
      <c r="A87" s="37"/>
      <c r="B87" s="1">
        <v>4</v>
      </c>
      <c r="C87" s="1" t="s">
        <v>315</v>
      </c>
      <c r="D87" s="1"/>
      <c r="E87" s="1"/>
      <c r="F87" s="1" t="s">
        <v>65</v>
      </c>
      <c r="G87" s="20" t="s">
        <v>316</v>
      </c>
      <c r="H87" s="7"/>
      <c r="I87" s="44"/>
      <c r="J87" s="7"/>
      <c r="K87" s="7"/>
      <c r="L87" s="7"/>
      <c r="M87" s="7"/>
      <c r="N87" s="7"/>
      <c r="O87" s="7"/>
      <c r="P87" s="7"/>
      <c r="Q87" s="44"/>
      <c r="R87" s="7">
        <f>SUM(I87:Q87)</f>
        <v>0</v>
      </c>
      <c r="S87" s="7"/>
    </row>
    <row r="88" spans="1:19" ht="12.75">
      <c r="A88" s="37"/>
      <c r="B88" s="1">
        <v>5</v>
      </c>
      <c r="C88" s="1" t="s">
        <v>317</v>
      </c>
      <c r="D88" s="1"/>
      <c r="E88" s="1"/>
      <c r="F88" s="8" t="s">
        <v>101</v>
      </c>
      <c r="G88" s="20" t="s">
        <v>318</v>
      </c>
      <c r="H88" s="7"/>
      <c r="I88" s="44"/>
      <c r="J88" s="7"/>
      <c r="K88" s="7"/>
      <c r="L88" s="7"/>
      <c r="M88" s="7"/>
      <c r="N88" s="7"/>
      <c r="O88" s="7"/>
      <c r="P88" s="7"/>
      <c r="Q88" s="44"/>
      <c r="R88" s="7">
        <f>SUM(I88:Q88)</f>
        <v>0</v>
      </c>
      <c r="S88" s="7"/>
    </row>
    <row r="89" spans="1:19" ht="12.75">
      <c r="A89" s="37"/>
      <c r="B89" s="1">
        <v>6</v>
      </c>
      <c r="C89" s="1" t="s">
        <v>319</v>
      </c>
      <c r="D89" s="1"/>
      <c r="E89" s="1"/>
      <c r="F89" s="1" t="s">
        <v>85</v>
      </c>
      <c r="G89" s="20" t="s">
        <v>320</v>
      </c>
      <c r="H89" s="7"/>
      <c r="I89" s="44"/>
      <c r="J89" s="7"/>
      <c r="K89" s="7"/>
      <c r="L89" s="7"/>
      <c r="M89" s="7"/>
      <c r="N89" s="7"/>
      <c r="O89" s="7"/>
      <c r="P89" s="7"/>
      <c r="Q89" s="44"/>
      <c r="R89" s="7">
        <f>SUM(I89:Q89)</f>
        <v>0</v>
      </c>
      <c r="S89" s="7"/>
    </row>
    <row r="90" spans="1:19" ht="12.75">
      <c r="A90" s="37"/>
      <c r="B90" s="12"/>
      <c r="C90" s="12"/>
      <c r="D90" s="12"/>
      <c r="E90" s="12"/>
      <c r="F90" s="12"/>
      <c r="G90" s="23"/>
      <c r="H90" s="7"/>
      <c r="I90" s="44"/>
      <c r="J90" s="7"/>
      <c r="K90" s="7"/>
      <c r="L90" s="7"/>
      <c r="M90" s="7"/>
      <c r="N90" s="7"/>
      <c r="O90" s="7"/>
      <c r="P90" s="7"/>
      <c r="Q90" s="44"/>
      <c r="R90" s="7">
        <f>SUM(I90:Q90)</f>
        <v>0</v>
      </c>
      <c r="S90" s="7"/>
    </row>
    <row r="91" spans="1:19" s="13" customFormat="1" ht="12.75">
      <c r="A91" s="55" t="s">
        <v>27</v>
      </c>
      <c r="B91" s="7"/>
      <c r="C91" s="7"/>
      <c r="D91" s="7"/>
      <c r="E91" s="7"/>
      <c r="F91" s="7"/>
      <c r="G91" s="22"/>
      <c r="H91" s="12"/>
      <c r="I91" s="45"/>
      <c r="J91" s="12">
        <f aca="true" t="shared" si="15" ref="J91:P91">SUM(J82:J90)</f>
        <v>64</v>
      </c>
      <c r="K91" s="12">
        <f t="shared" si="15"/>
        <v>64</v>
      </c>
      <c r="L91" s="12">
        <f t="shared" si="15"/>
        <v>4</v>
      </c>
      <c r="M91" s="12">
        <f t="shared" si="15"/>
        <v>115</v>
      </c>
      <c r="N91" s="12">
        <f t="shared" si="15"/>
        <v>31</v>
      </c>
      <c r="O91" s="12">
        <f t="shared" si="15"/>
        <v>50</v>
      </c>
      <c r="P91" s="12">
        <f t="shared" si="15"/>
        <v>12</v>
      </c>
      <c r="Q91" s="45"/>
      <c r="R91" s="12"/>
      <c r="S91" s="12">
        <f>SUM(I91:R91)</f>
        <v>340</v>
      </c>
    </row>
    <row r="92" spans="1:19" s="13" customFormat="1" ht="12.75">
      <c r="A92" s="55"/>
      <c r="B92" s="7"/>
      <c r="C92" s="7"/>
      <c r="D92" s="7"/>
      <c r="E92" s="7"/>
      <c r="F92" s="7"/>
      <c r="G92" s="22"/>
      <c r="H92" s="12"/>
      <c r="I92" s="45"/>
      <c r="J92" s="12"/>
      <c r="K92" s="12"/>
      <c r="L92" s="12"/>
      <c r="M92" s="12"/>
      <c r="N92" s="12"/>
      <c r="O92" s="12"/>
      <c r="P92" s="12"/>
      <c r="Q92" s="45"/>
      <c r="R92" s="12"/>
      <c r="S92" s="12"/>
    </row>
    <row r="93" spans="1:19" ht="15.75">
      <c r="A93" s="36" t="s">
        <v>10</v>
      </c>
      <c r="B93" s="1">
        <v>1</v>
      </c>
      <c r="C93" s="1" t="s">
        <v>334</v>
      </c>
      <c r="D93" s="1" t="s">
        <v>335</v>
      </c>
      <c r="E93" s="1"/>
      <c r="F93" s="1" t="s">
        <v>101</v>
      </c>
      <c r="G93" s="20" t="s">
        <v>336</v>
      </c>
      <c r="H93" s="7"/>
      <c r="I93" s="44"/>
      <c r="J93" s="48">
        <f>SUM(IF(F93="KB",10,0)+IF(F94="KB",8,0)+IF(F95="KB",6,0)+IF(F96="KB",4,0)+IF(F97="KB",2,0)+IF(F98="KB",1,0))</f>
        <v>22</v>
      </c>
      <c r="K93" s="48">
        <f>SUM(IF(F93="MV",10,0)+IF(F94="MV",8,0)+IF(F95="MV",6,0)+IF(F96="MV",4,0)+IF(F97="MV",2,0)+IF(F98="MV",1,0))</f>
        <v>0</v>
      </c>
      <c r="L93" s="48">
        <f>SUM(IF(F93="PL",10,0)+IF(F94="PL",8,0)+IF(F95="PL",6,0)+IF(F96="PL",4,0)+IF(F97="PL",2,0)+IF(F98="PL",1,0))</f>
        <v>1</v>
      </c>
      <c r="M93" s="48">
        <f>SUM(IF(F93="ST",10,0)+IF(F94="ST",8,0)+IF(F95="ST",6,0)+IF(F96="ST",4,0)+IF(F97="ST",2,0)+IF(F98="ST",1,0))</f>
        <v>6</v>
      </c>
      <c r="N93" s="48">
        <f>SUM(IF(F93="WS",10,0)+IF(F94="WS",8,0)+IF(F95="WS",6,0)+IF(F96="WS",4,0)+IF(F97="WS",2,0)+IF(F98="WS",1,0))</f>
        <v>0</v>
      </c>
      <c r="O93" s="48">
        <f>SUM(IF(F93="WL",10,0)+IF(F94="WL",8,0)+IF(F95="WL",6,0)+IF(F96="WL",4,0)+IF(F97="WL",2,0)+IF(F98="WL",1,0))</f>
        <v>0</v>
      </c>
      <c r="P93" s="48">
        <f>SUM(IF(F93="WN",10,0)+IF(F94="WN",8,0)+IF(F95="WN",6,0)+IF(F96="WN",4,0)+IF(F97="WN",2,0)+IF(F98="WN",1,0))</f>
        <v>2</v>
      </c>
      <c r="Q93" s="44"/>
      <c r="R93" s="7">
        <f>SUM(I94:Q94)</f>
        <v>0</v>
      </c>
      <c r="S93" s="7"/>
    </row>
    <row r="94" spans="2:19" ht="12.75">
      <c r="B94" s="1">
        <v>2</v>
      </c>
      <c r="C94" s="1" t="s">
        <v>195</v>
      </c>
      <c r="D94" s="1" t="s">
        <v>329</v>
      </c>
      <c r="E94" s="1"/>
      <c r="F94" s="1" t="s">
        <v>101</v>
      </c>
      <c r="G94" s="20" t="s">
        <v>337</v>
      </c>
      <c r="H94" s="7"/>
      <c r="I94" s="44"/>
      <c r="S94" s="7"/>
    </row>
    <row r="95" spans="1:19" ht="12.75">
      <c r="A95" s="37"/>
      <c r="B95" s="1">
        <v>3</v>
      </c>
      <c r="C95" s="1" t="s">
        <v>122</v>
      </c>
      <c r="D95" s="1" t="s">
        <v>123</v>
      </c>
      <c r="E95" s="1"/>
      <c r="F95" s="1" t="s">
        <v>78</v>
      </c>
      <c r="G95" s="20" t="s">
        <v>338</v>
      </c>
      <c r="H95" s="7"/>
      <c r="I95" s="44"/>
      <c r="J95" s="7"/>
      <c r="K95" s="18"/>
      <c r="L95" s="7"/>
      <c r="M95" s="7"/>
      <c r="N95" s="7"/>
      <c r="O95" s="7"/>
      <c r="P95" s="7"/>
      <c r="Q95" s="44"/>
      <c r="R95" s="7">
        <f>SUM(I95:Q95)</f>
        <v>0</v>
      </c>
      <c r="S95" s="7"/>
    </row>
    <row r="96" spans="1:19" ht="12.75">
      <c r="A96" s="37"/>
      <c r="B96" s="1">
        <v>4</v>
      </c>
      <c r="C96" s="1" t="s">
        <v>191</v>
      </c>
      <c r="D96" s="1" t="s">
        <v>192</v>
      </c>
      <c r="E96" s="1"/>
      <c r="F96" s="1" t="s">
        <v>101</v>
      </c>
      <c r="G96" s="20" t="s">
        <v>339</v>
      </c>
      <c r="H96" s="7"/>
      <c r="I96" s="44"/>
      <c r="J96" s="7"/>
      <c r="K96" s="7"/>
      <c r="L96" s="7"/>
      <c r="M96" s="7"/>
      <c r="N96" s="7"/>
      <c r="O96" s="7"/>
      <c r="P96" s="7"/>
      <c r="Q96" s="44"/>
      <c r="R96" s="7">
        <f>SUM(I96:Q96)</f>
        <v>0</v>
      </c>
      <c r="S96" s="7"/>
    </row>
    <row r="97" spans="1:19" ht="12.75">
      <c r="A97" s="37"/>
      <c r="B97" s="1">
        <v>5</v>
      </c>
      <c r="C97" s="1" t="s">
        <v>340</v>
      </c>
      <c r="D97" s="1" t="s">
        <v>94</v>
      </c>
      <c r="E97" s="1"/>
      <c r="F97" s="1" t="s">
        <v>152</v>
      </c>
      <c r="G97" s="20" t="s">
        <v>341</v>
      </c>
      <c r="H97" s="7"/>
      <c r="I97" s="44"/>
      <c r="J97" s="7"/>
      <c r="K97" s="7"/>
      <c r="L97" s="7"/>
      <c r="M97" s="7"/>
      <c r="N97" s="7"/>
      <c r="O97" s="7"/>
      <c r="P97" s="7"/>
      <c r="Q97" s="44"/>
      <c r="R97" s="7">
        <f>SUM(I97:Q97)</f>
        <v>0</v>
      </c>
      <c r="S97" s="7"/>
    </row>
    <row r="98" spans="1:19" ht="12.75">
      <c r="A98" s="37"/>
      <c r="B98" s="1">
        <v>6</v>
      </c>
      <c r="C98" s="1" t="s">
        <v>342</v>
      </c>
      <c r="D98" s="1" t="s">
        <v>133</v>
      </c>
      <c r="E98" s="1"/>
      <c r="F98" s="1" t="s">
        <v>85</v>
      </c>
      <c r="G98" s="20" t="s">
        <v>343</v>
      </c>
      <c r="H98" s="7"/>
      <c r="I98" s="44"/>
      <c r="J98" s="7"/>
      <c r="K98" s="7"/>
      <c r="L98" s="7"/>
      <c r="M98" s="7"/>
      <c r="N98" s="7"/>
      <c r="O98" s="7"/>
      <c r="P98" s="7"/>
      <c r="Q98" s="44"/>
      <c r="R98" s="7">
        <f>SUM(I98:Q98)</f>
        <v>0</v>
      </c>
      <c r="S98" s="7"/>
    </row>
    <row r="99" spans="1:19" s="13" customFormat="1" ht="12.75">
      <c r="A99" s="58" t="s">
        <v>27</v>
      </c>
      <c r="B99" s="7"/>
      <c r="C99" s="7"/>
      <c r="D99" s="7"/>
      <c r="E99" s="7"/>
      <c r="F99" s="7"/>
      <c r="G99" s="22"/>
      <c r="H99" s="12"/>
      <c r="I99" s="45"/>
      <c r="J99" s="12">
        <f aca="true" t="shared" si="16" ref="J99:P99">SUM(J91:J98)</f>
        <v>86</v>
      </c>
      <c r="K99" s="12">
        <f t="shared" si="16"/>
        <v>64</v>
      </c>
      <c r="L99" s="12">
        <f t="shared" si="16"/>
        <v>5</v>
      </c>
      <c r="M99" s="12">
        <f t="shared" si="16"/>
        <v>121</v>
      </c>
      <c r="N99" s="12">
        <f t="shared" si="16"/>
        <v>31</v>
      </c>
      <c r="O99" s="12">
        <f t="shared" si="16"/>
        <v>50</v>
      </c>
      <c r="P99" s="12">
        <f t="shared" si="16"/>
        <v>14</v>
      </c>
      <c r="Q99" s="45"/>
      <c r="R99" s="12"/>
      <c r="S99" s="12">
        <f>SUM(I99:R99)</f>
        <v>371</v>
      </c>
    </row>
    <row r="100" spans="1:19" ht="12.75">
      <c r="A100" s="56"/>
      <c r="B100" s="7"/>
      <c r="C100" s="7"/>
      <c r="D100" s="7"/>
      <c r="E100" s="7"/>
      <c r="F100" s="7"/>
      <c r="G100" s="22"/>
      <c r="H100" s="7"/>
      <c r="I100" s="44"/>
      <c r="J100" s="7"/>
      <c r="K100" s="7"/>
      <c r="L100" s="7"/>
      <c r="M100" s="7"/>
      <c r="N100" s="7"/>
      <c r="O100" s="7"/>
      <c r="P100" s="7"/>
      <c r="Q100" s="44"/>
      <c r="R100" s="7"/>
      <c r="S100" s="7"/>
    </row>
    <row r="101" spans="1:19" ht="15.75">
      <c r="A101" s="36" t="s">
        <v>12</v>
      </c>
      <c r="B101" s="1">
        <v>1</v>
      </c>
      <c r="C101" s="1" t="s">
        <v>212</v>
      </c>
      <c r="D101" s="1" t="s">
        <v>97</v>
      </c>
      <c r="E101" s="1"/>
      <c r="F101" s="1" t="s">
        <v>58</v>
      </c>
      <c r="G101" s="20" t="s">
        <v>363</v>
      </c>
      <c r="H101" s="7"/>
      <c r="I101" s="44"/>
      <c r="J101" s="48">
        <f>SUM(IF(F101="KB",10,0)+IF(F102="KB",8,0)+IF(F103="KB",6,0)+IF(F104="KB",4,0)+IF(F105="KB",2,0)+IF(F106="KB",1,0))</f>
        <v>9</v>
      </c>
      <c r="K101" s="48">
        <f>SUM(IF(F101="MV",10,0)+IF(F102="MV",8,0)+IF(F103="MV",6,0)+IF(F104="MV",4,0)+IF(F105="MV",2,0)+IF(F106="MV",1,0))</f>
        <v>0</v>
      </c>
      <c r="L101" s="48">
        <f>SUM(IF(F101="PL",10,0)+IF(F102="PL",8,0)+IF(F103="PL",6,0)+IF(F104="PL",4,0)+IF(F105="PL",2,0)+IF(F106="PL",1,0))</f>
        <v>6</v>
      </c>
      <c r="M101" s="48">
        <f>SUM(IF(F101="ST",10,0)+IF(F102="ST",8,0)+IF(F103="ST",6,0)+IF(F104="ST",4,0)+IF(F105="ST",2,0)+IF(F106="ST",1,0))</f>
        <v>4</v>
      </c>
      <c r="N101" s="48">
        <f>SUM(IF(F101="WS",10,0)+IF(F102="WS",8,0)+IF(F103="WS",6,0)+IF(F104="WS",4,0)+IF(F105="WS",2,0)+IF(F106="WS",1,0))</f>
        <v>0</v>
      </c>
      <c r="O101" s="48">
        <f>SUM(IF(F101="WL",10,0)+IF(F102="WL",8,0)+IF(F103="WL",6,0)+IF(F104="WL",4,0)+IF(F105="WL",2,0)+IF(F106="WL",1,0))</f>
        <v>12</v>
      </c>
      <c r="P101" s="48">
        <f>SUM(IF(F101="WN",10,0)+IF(F102="WN",8,0)+IF(F103="WN",6,0)+IF(F104="WN",4,0)+IF(F105="WN",2,0)+IF(F106="WN",1,0))</f>
        <v>0</v>
      </c>
      <c r="Q101" s="44"/>
      <c r="R101" s="7">
        <f>SUM(I102:Q102)</f>
        <v>0</v>
      </c>
      <c r="S101" s="7"/>
    </row>
    <row r="102" spans="2:19" ht="12.75">
      <c r="B102" s="1">
        <v>2</v>
      </c>
      <c r="C102" s="1" t="s">
        <v>364</v>
      </c>
      <c r="D102" s="1" t="s">
        <v>365</v>
      </c>
      <c r="E102" s="1"/>
      <c r="F102" s="1" t="s">
        <v>101</v>
      </c>
      <c r="G102" s="20" t="s">
        <v>366</v>
      </c>
      <c r="H102" s="7"/>
      <c r="I102" s="44"/>
      <c r="S102" s="7"/>
    </row>
    <row r="103" spans="1:19" ht="12.75">
      <c r="A103" s="37"/>
      <c r="B103" s="1">
        <v>3</v>
      </c>
      <c r="C103" s="1" t="s">
        <v>331</v>
      </c>
      <c r="D103" s="1" t="s">
        <v>332</v>
      </c>
      <c r="E103" s="1"/>
      <c r="F103" s="1" t="s">
        <v>85</v>
      </c>
      <c r="G103" s="20" t="s">
        <v>367</v>
      </c>
      <c r="I103" s="44"/>
      <c r="J103" s="7"/>
      <c r="K103" s="7"/>
      <c r="L103" s="7"/>
      <c r="M103" s="7"/>
      <c r="N103" s="7"/>
      <c r="O103" s="7"/>
      <c r="P103" s="7"/>
      <c r="Q103" s="44"/>
      <c r="R103" s="7">
        <f>SUM(I103:Q103)</f>
        <v>0</v>
      </c>
      <c r="S103" s="7"/>
    </row>
    <row r="104" spans="1:19" ht="12.75">
      <c r="A104" s="37"/>
      <c r="B104" s="1">
        <v>4</v>
      </c>
      <c r="C104" s="1" t="s">
        <v>134</v>
      </c>
      <c r="D104" s="1" t="s">
        <v>135</v>
      </c>
      <c r="E104" s="1"/>
      <c r="F104" s="1" t="s">
        <v>78</v>
      </c>
      <c r="G104" s="20" t="s">
        <v>368</v>
      </c>
      <c r="H104" s="7"/>
      <c r="I104" s="44"/>
      <c r="J104" s="7"/>
      <c r="K104" s="7"/>
      <c r="L104" s="7"/>
      <c r="M104" s="7"/>
      <c r="N104" s="7"/>
      <c r="O104" s="7"/>
      <c r="P104" s="7"/>
      <c r="Q104" s="44"/>
      <c r="R104" s="7">
        <f>SUM(I104:Q104)</f>
        <v>0</v>
      </c>
      <c r="S104" s="7"/>
    </row>
    <row r="105" spans="1:19" ht="12.75">
      <c r="A105" s="37"/>
      <c r="B105" s="1">
        <v>5</v>
      </c>
      <c r="C105" s="1" t="s">
        <v>142</v>
      </c>
      <c r="D105" s="1" t="s">
        <v>143</v>
      </c>
      <c r="E105" s="1"/>
      <c r="F105" s="1" t="s">
        <v>58</v>
      </c>
      <c r="G105" s="20" t="s">
        <v>369</v>
      </c>
      <c r="H105" s="7"/>
      <c r="I105" s="44"/>
      <c r="J105" s="7"/>
      <c r="K105" s="7"/>
      <c r="L105" s="7"/>
      <c r="M105" s="7"/>
      <c r="N105" s="7"/>
      <c r="O105" s="7"/>
      <c r="P105" s="7"/>
      <c r="Q105" s="44"/>
      <c r="R105" s="7">
        <f>SUM(I105:Q105)</f>
        <v>0</v>
      </c>
      <c r="S105" s="7"/>
    </row>
    <row r="106" spans="1:19" ht="12.75">
      <c r="A106" s="37"/>
      <c r="B106" s="1">
        <v>6</v>
      </c>
      <c r="C106" s="1" t="s">
        <v>144</v>
      </c>
      <c r="D106" s="1" t="s">
        <v>145</v>
      </c>
      <c r="E106" s="1"/>
      <c r="F106" s="1" t="s">
        <v>101</v>
      </c>
      <c r="G106" s="20" t="s">
        <v>370</v>
      </c>
      <c r="H106" s="7"/>
      <c r="I106" s="44"/>
      <c r="J106" s="7"/>
      <c r="K106" s="7"/>
      <c r="L106" s="7"/>
      <c r="M106" s="7"/>
      <c r="N106" s="7"/>
      <c r="O106" s="7"/>
      <c r="P106" s="7"/>
      <c r="Q106" s="44"/>
      <c r="R106" s="7">
        <f>SUM(I106:Q106)</f>
        <v>0</v>
      </c>
      <c r="S106" s="7"/>
    </row>
    <row r="107" spans="1:19" s="13" customFormat="1" ht="12.75">
      <c r="A107" s="55" t="s">
        <v>27</v>
      </c>
      <c r="B107" s="7"/>
      <c r="C107" s="7"/>
      <c r="D107" s="7"/>
      <c r="E107" s="7"/>
      <c r="F107" s="7"/>
      <c r="G107" s="22"/>
      <c r="H107" s="12"/>
      <c r="I107" s="45"/>
      <c r="J107" s="12">
        <f aca="true" t="shared" si="17" ref="J107:P107">SUM(J99:J106)</f>
        <v>95</v>
      </c>
      <c r="K107" s="12">
        <f t="shared" si="17"/>
        <v>64</v>
      </c>
      <c r="L107" s="12">
        <f t="shared" si="17"/>
        <v>11</v>
      </c>
      <c r="M107" s="12">
        <f t="shared" si="17"/>
        <v>125</v>
      </c>
      <c r="N107" s="12">
        <f t="shared" si="17"/>
        <v>31</v>
      </c>
      <c r="O107" s="12">
        <f t="shared" si="17"/>
        <v>62</v>
      </c>
      <c r="P107" s="12">
        <f t="shared" si="17"/>
        <v>14</v>
      </c>
      <c r="Q107" s="45"/>
      <c r="R107" s="12"/>
      <c r="S107" s="12">
        <f>SUM(I107:R107)</f>
        <v>402</v>
      </c>
    </row>
    <row r="108" spans="1:19" s="13" customFormat="1" ht="12.75">
      <c r="A108" s="55"/>
      <c r="B108" s="7"/>
      <c r="C108" s="7"/>
      <c r="D108" s="7"/>
      <c r="E108" s="7"/>
      <c r="F108" s="7"/>
      <c r="G108" s="22"/>
      <c r="H108" s="12"/>
      <c r="I108" s="45"/>
      <c r="J108" s="12"/>
      <c r="K108" s="12"/>
      <c r="L108" s="12"/>
      <c r="M108" s="12"/>
      <c r="N108" s="12"/>
      <c r="O108" s="12"/>
      <c r="P108" s="12"/>
      <c r="Q108" s="45"/>
      <c r="R108" s="12"/>
      <c r="S108" s="12"/>
    </row>
    <row r="109" spans="1:19" ht="15.75">
      <c r="A109" s="36" t="s">
        <v>14</v>
      </c>
      <c r="B109" s="1">
        <v>1</v>
      </c>
      <c r="C109" s="1" t="s">
        <v>381</v>
      </c>
      <c r="D109" s="1"/>
      <c r="E109" s="1"/>
      <c r="F109" s="1" t="s">
        <v>101</v>
      </c>
      <c r="G109" s="20" t="s">
        <v>382</v>
      </c>
      <c r="H109" s="7"/>
      <c r="I109" s="44"/>
      <c r="J109" s="48">
        <f>SUM(IF(F109="KB",10,0)+IF(F110="KB",8,0)+IF(F111="KB",6,0)+IF(F112="KB",4,0)+IF(F113="KB",2,0)+IF(F114="KB",1,0))</f>
        <v>10</v>
      </c>
      <c r="K109" s="48">
        <f>SUM(IF(F109="MV",10,0)+IF(F110="MV",8,0)+IF(F111="MV",6,0)+IF(F112="MV",4,0)+IF(F113="MV",2,0)+IF(F114="MV",1,0))</f>
        <v>8</v>
      </c>
      <c r="L109" s="48">
        <f>SUM(IF(F109="PL",10,0)+IF(F110="PL",8,0)+IF(F111="PL",6,0)+IF(F112="PLV",4,0)+IF(F113="PL",2,0)+IF(F114="PL",1,0))</f>
        <v>1</v>
      </c>
      <c r="M109" s="48">
        <f>SUM(IF(F109="ST",10,0)+IF(F110="ST",8,0)+IF(F111="ST",6,0)+IF(F112="ST",4,0)+IF(F113="ST",2,0)+IF(F114="ST",1,0))</f>
        <v>4</v>
      </c>
      <c r="N109" s="48">
        <f>SUM(IF(F109="WS",10,0)+IF(F110="WS",8,0)+IF(F111="WS",6,0)+IF(F112="WS",4,0)+IF(F113="WS",2,0)+IF(F114="WS",1,0))</f>
        <v>2</v>
      </c>
      <c r="O109" s="48">
        <f>SUM(IF(F109="WL",10,0)+IF(F110="WL",8,0)+IF(F111="WL",6,0)+IF(F112="WL",4,0)+IF(F113="WL",2,0)+IF(F114="WL",1,0))</f>
        <v>0</v>
      </c>
      <c r="P109" s="48">
        <f>SUM(IF(F109="WN",10,0)+IF(F110="WN",8,0)+IF(F111="WN",6,0)+IF(F112="WN",4,0)+IF(F113="WN",2,0)+IF(F114="WN",1,0))</f>
        <v>6</v>
      </c>
      <c r="Q109" s="44"/>
      <c r="R109" s="7">
        <f>SUM(I110:Q110)</f>
        <v>0</v>
      </c>
      <c r="S109" s="7"/>
    </row>
    <row r="110" spans="2:19" ht="12.75">
      <c r="B110" s="1">
        <v>2</v>
      </c>
      <c r="C110" s="1" t="s">
        <v>383</v>
      </c>
      <c r="D110" s="1"/>
      <c r="E110" s="1"/>
      <c r="F110" s="1" t="s">
        <v>61</v>
      </c>
      <c r="G110" s="20" t="s">
        <v>384</v>
      </c>
      <c r="H110" s="7"/>
      <c r="I110" s="44"/>
      <c r="S110" s="7"/>
    </row>
    <row r="111" spans="1:19" ht="12.75">
      <c r="A111" s="37"/>
      <c r="B111" s="1">
        <v>3</v>
      </c>
      <c r="C111" s="1" t="s">
        <v>385</v>
      </c>
      <c r="D111" s="1"/>
      <c r="E111" s="1"/>
      <c r="F111" s="1" t="s">
        <v>152</v>
      </c>
      <c r="G111" s="20" t="s">
        <v>386</v>
      </c>
      <c r="H111" s="7"/>
      <c r="I111" s="44"/>
      <c r="J111" s="7"/>
      <c r="K111" s="7"/>
      <c r="L111" s="7"/>
      <c r="M111" s="7"/>
      <c r="N111" s="7"/>
      <c r="O111" s="7"/>
      <c r="P111" s="7"/>
      <c r="Q111" s="44"/>
      <c r="R111" s="7">
        <f>SUM(I111:Q111)</f>
        <v>0</v>
      </c>
      <c r="S111" s="7"/>
    </row>
    <row r="112" spans="1:19" ht="12.75">
      <c r="A112" s="37"/>
      <c r="B112" s="7">
        <v>4</v>
      </c>
      <c r="C112" s="18"/>
      <c r="D112" s="7"/>
      <c r="E112" s="7"/>
      <c r="F112" s="18" t="s">
        <v>78</v>
      </c>
      <c r="G112" s="21" t="s">
        <v>387</v>
      </c>
      <c r="H112" s="7"/>
      <c r="I112" s="44"/>
      <c r="J112" s="7"/>
      <c r="K112" s="7"/>
      <c r="L112" s="7"/>
      <c r="M112" s="7"/>
      <c r="N112" s="7"/>
      <c r="O112" s="7"/>
      <c r="P112" s="7"/>
      <c r="Q112" s="44"/>
      <c r="R112" s="7">
        <f>SUM(I112:Q112)</f>
        <v>0</v>
      </c>
      <c r="S112" s="7"/>
    </row>
    <row r="113" spans="1:19" ht="12.75">
      <c r="A113" s="56"/>
      <c r="B113" s="1">
        <v>5</v>
      </c>
      <c r="C113" s="1" t="s">
        <v>388</v>
      </c>
      <c r="D113" s="1"/>
      <c r="E113" s="1"/>
      <c r="F113" s="1" t="s">
        <v>65</v>
      </c>
      <c r="G113" s="20" t="s">
        <v>389</v>
      </c>
      <c r="H113" s="7"/>
      <c r="I113" s="44"/>
      <c r="J113" s="7"/>
      <c r="K113" s="7"/>
      <c r="L113" s="7"/>
      <c r="M113" s="7"/>
      <c r="N113" s="7"/>
      <c r="O113" s="7"/>
      <c r="P113" s="7"/>
      <c r="Q113" s="44"/>
      <c r="R113" s="7">
        <f>SUM(I113:Q113)</f>
        <v>0</v>
      </c>
      <c r="S113" s="7"/>
    </row>
    <row r="114" spans="1:19" ht="12.75">
      <c r="A114" s="37"/>
      <c r="B114" s="1">
        <v>6</v>
      </c>
      <c r="C114" s="1" t="s">
        <v>390</v>
      </c>
      <c r="D114" s="1"/>
      <c r="E114" s="1"/>
      <c r="F114" s="1" t="s">
        <v>85</v>
      </c>
      <c r="G114" s="20" t="s">
        <v>391</v>
      </c>
      <c r="H114" s="7"/>
      <c r="I114" s="44"/>
      <c r="J114" s="7"/>
      <c r="K114" s="7"/>
      <c r="L114" s="7"/>
      <c r="M114" s="7"/>
      <c r="N114" s="7"/>
      <c r="O114" s="7"/>
      <c r="P114" s="7"/>
      <c r="Q114" s="44"/>
      <c r="R114" s="7">
        <f>SUM(I114:Q114)</f>
        <v>0</v>
      </c>
      <c r="S114" s="7"/>
    </row>
    <row r="115" spans="1:19" s="13" customFormat="1" ht="12.75">
      <c r="A115" s="58" t="s">
        <v>27</v>
      </c>
      <c r="B115" s="12"/>
      <c r="C115" s="12"/>
      <c r="D115" s="12"/>
      <c r="E115" s="12"/>
      <c r="F115" s="12"/>
      <c r="G115" s="23"/>
      <c r="H115" s="12"/>
      <c r="I115" s="45"/>
      <c r="J115" s="12">
        <f aca="true" t="shared" si="18" ref="J115:P115">SUM(J107:J114)</f>
        <v>105</v>
      </c>
      <c r="K115" s="12">
        <f t="shared" si="18"/>
        <v>72</v>
      </c>
      <c r="L115" s="12">
        <f t="shared" si="18"/>
        <v>12</v>
      </c>
      <c r="M115" s="12">
        <f t="shared" si="18"/>
        <v>129</v>
      </c>
      <c r="N115" s="12">
        <f t="shared" si="18"/>
        <v>33</v>
      </c>
      <c r="O115" s="12">
        <f t="shared" si="18"/>
        <v>62</v>
      </c>
      <c r="P115" s="12">
        <f t="shared" si="18"/>
        <v>20</v>
      </c>
      <c r="Q115" s="45"/>
      <c r="R115" s="12"/>
      <c r="S115" s="12">
        <f>SUM(I115:R115)</f>
        <v>433</v>
      </c>
    </row>
    <row r="116" spans="1:19" s="13" customFormat="1" ht="12.75">
      <c r="A116" s="58"/>
      <c r="B116" s="12"/>
      <c r="C116" s="12"/>
      <c r="D116" s="12"/>
      <c r="E116" s="12"/>
      <c r="F116" s="12"/>
      <c r="G116" s="23"/>
      <c r="H116" s="12"/>
      <c r="I116" s="45"/>
      <c r="J116" s="12"/>
      <c r="K116" s="12"/>
      <c r="L116" s="12"/>
      <c r="M116" s="12"/>
      <c r="N116" s="12"/>
      <c r="O116" s="12"/>
      <c r="P116" s="12"/>
      <c r="Q116" s="45"/>
      <c r="R116" s="12"/>
      <c r="S116" s="12"/>
    </row>
    <row r="117" spans="1:19" s="13" customFormat="1" ht="15.75">
      <c r="A117" s="36" t="s">
        <v>16</v>
      </c>
      <c r="B117" s="1">
        <v>1</v>
      </c>
      <c r="C117" s="1" t="s">
        <v>116</v>
      </c>
      <c r="D117" s="1" t="s">
        <v>117</v>
      </c>
      <c r="E117" s="1"/>
      <c r="F117" s="8" t="s">
        <v>65</v>
      </c>
      <c r="G117" s="49">
        <v>0.0017077546296296294</v>
      </c>
      <c r="H117" s="12"/>
      <c r="I117" s="45"/>
      <c r="J117" s="48">
        <f>SUM(IF(F117="KB",10,0)+IF(F118="KB",8,0)+IF(F119="KB",6,0)+IF(F120="KB",4,0)+IF(F121="KB",2,0)+IF(F122="KB",1,0))</f>
        <v>6</v>
      </c>
      <c r="K117" s="48">
        <f>SUM(IF(F117="MV",10,0)+IF(F118="MV",8,0)+IF(F119="MV",6,0)+IF(F120="MV",4,0)+IF(F121="MV",2,0)+IF(F122="MV",1,0))</f>
        <v>2</v>
      </c>
      <c r="L117" s="48">
        <f>SUM(IF(F117="PL",10,0)+IF(F118="PL",8,0)+IF(F119="PL",6,0)+IF(F120="PL",4,0)+IF(F121="PL",2,0)+IF(F122="PL",1,0))</f>
        <v>0</v>
      </c>
      <c r="M117" s="70">
        <v>12</v>
      </c>
      <c r="N117" s="48">
        <f>SUM(IF(F117="WS",10,0)+IF(F118="WS",8,0)+IF(F119="WS",6,0)+IF(F120="WS",4,0)+IF(F121="WS",2,0)+IF(F122="WS",1,0))</f>
        <v>10</v>
      </c>
      <c r="O117" s="48">
        <f>SUM(IF(F117="WL",10,0)+IF(F118="WL",8,0)+IF(F119="WL",6,0)+IF(F120="WL",4,0)+IF(F121="WL",2,0)+IF(F122="WL",1,0))</f>
        <v>1</v>
      </c>
      <c r="P117" s="48">
        <f>SUM(IF(F117="WN",10,0)+IF(F118="WN",8,0)+IF(F119="WN",6,0)+IF(F120="WN",4,0)+IF(F121="WN",2,0)+IF(F122="WN",1,0))</f>
        <v>0</v>
      </c>
      <c r="Q117" s="44"/>
      <c r="R117" s="7">
        <f>SUM(I118:Q118)</f>
        <v>0</v>
      </c>
      <c r="S117" s="7"/>
    </row>
    <row r="118" spans="2:9" ht="12.75">
      <c r="B118" s="1">
        <v>2</v>
      </c>
      <c r="C118" s="1" t="s">
        <v>203</v>
      </c>
      <c r="D118" s="1" t="s">
        <v>215</v>
      </c>
      <c r="E118" s="1"/>
      <c r="F118" s="1" t="s">
        <v>78</v>
      </c>
      <c r="G118" s="20" t="s">
        <v>402</v>
      </c>
      <c r="H118" s="7"/>
      <c r="I118" s="44"/>
    </row>
    <row r="119" spans="1:19" ht="12.75">
      <c r="A119" s="37"/>
      <c r="B119" s="1">
        <v>3</v>
      </c>
      <c r="C119" s="1" t="s">
        <v>298</v>
      </c>
      <c r="D119" s="1" t="s">
        <v>299</v>
      </c>
      <c r="E119" s="1"/>
      <c r="F119" s="8" t="s">
        <v>101</v>
      </c>
      <c r="G119" s="20" t="s">
        <v>403</v>
      </c>
      <c r="H119" s="7"/>
      <c r="I119" s="44"/>
      <c r="J119" s="7"/>
      <c r="K119" s="7"/>
      <c r="L119" s="7"/>
      <c r="M119" s="7"/>
      <c r="N119" s="7"/>
      <c r="O119" s="7"/>
      <c r="P119" s="7"/>
      <c r="Q119" s="44"/>
      <c r="R119" s="7">
        <f>SUM(I119:Q119)</f>
        <v>0</v>
      </c>
      <c r="S119" s="7"/>
    </row>
    <row r="120" spans="1:19" ht="12.75">
      <c r="A120" s="37"/>
      <c r="B120" s="1">
        <v>4</v>
      </c>
      <c r="C120" s="1" t="s">
        <v>134</v>
      </c>
      <c r="D120" s="1" t="s">
        <v>404</v>
      </c>
      <c r="E120" s="1"/>
      <c r="F120" s="1" t="s">
        <v>78</v>
      </c>
      <c r="G120" s="20" t="s">
        <v>405</v>
      </c>
      <c r="H120" s="7"/>
      <c r="I120" s="44"/>
      <c r="J120" s="7"/>
      <c r="K120" s="7"/>
      <c r="L120" s="7"/>
      <c r="M120" s="7"/>
      <c r="N120" s="7"/>
      <c r="O120" s="7"/>
      <c r="P120" s="7"/>
      <c r="Q120" s="44"/>
      <c r="R120" s="7">
        <f>SUM(I120:Q120)</f>
        <v>0</v>
      </c>
      <c r="S120" s="7"/>
    </row>
    <row r="121" spans="1:19" ht="12.75">
      <c r="A121" s="37"/>
      <c r="B121" s="1">
        <v>5</v>
      </c>
      <c r="C121" s="1" t="s">
        <v>67</v>
      </c>
      <c r="D121" s="1" t="s">
        <v>91</v>
      </c>
      <c r="E121" s="1"/>
      <c r="F121" s="1" t="s">
        <v>61</v>
      </c>
      <c r="G121" s="20" t="s">
        <v>406</v>
      </c>
      <c r="H121" s="7"/>
      <c r="I121" s="44"/>
      <c r="J121" s="7"/>
      <c r="K121" s="7"/>
      <c r="L121" s="7"/>
      <c r="M121" s="7"/>
      <c r="N121" s="7"/>
      <c r="O121" s="7"/>
      <c r="P121" s="7"/>
      <c r="Q121" s="44"/>
      <c r="R121" s="7">
        <f>SUM(I121:Q121)</f>
        <v>0</v>
      </c>
      <c r="S121" s="7"/>
    </row>
    <row r="122" spans="1:19" ht="12.75">
      <c r="A122" s="37"/>
      <c r="B122" s="1">
        <v>6</v>
      </c>
      <c r="C122" s="1" t="s">
        <v>407</v>
      </c>
      <c r="D122" s="1" t="s">
        <v>408</v>
      </c>
      <c r="E122" s="1"/>
      <c r="F122" s="1" t="s">
        <v>58</v>
      </c>
      <c r="G122" s="20" t="s">
        <v>409</v>
      </c>
      <c r="H122" s="7"/>
      <c r="I122" s="44"/>
      <c r="J122" s="7"/>
      <c r="K122" s="7"/>
      <c r="L122" s="7"/>
      <c r="M122" s="7"/>
      <c r="N122" s="7"/>
      <c r="O122" s="7"/>
      <c r="P122" s="7"/>
      <c r="Q122" s="44"/>
      <c r="R122" s="7">
        <f>SUM(I122:Q122)</f>
        <v>0</v>
      </c>
      <c r="S122" s="7"/>
    </row>
    <row r="123" spans="1:19" s="13" customFormat="1" ht="12.75">
      <c r="A123" s="39" t="s">
        <v>27</v>
      </c>
      <c r="B123" s="1"/>
      <c r="C123" s="1"/>
      <c r="D123" s="1"/>
      <c r="E123" s="1"/>
      <c r="F123" s="1"/>
      <c r="G123" s="20"/>
      <c r="H123" s="12"/>
      <c r="I123" s="45"/>
      <c r="J123" s="12">
        <f aca="true" t="shared" si="19" ref="J123:P123">SUM(J115:J122)</f>
        <v>111</v>
      </c>
      <c r="K123" s="12">
        <f t="shared" si="19"/>
        <v>74</v>
      </c>
      <c r="L123" s="12">
        <f t="shared" si="19"/>
        <v>12</v>
      </c>
      <c r="M123" s="12">
        <f t="shared" si="19"/>
        <v>141</v>
      </c>
      <c r="N123" s="12">
        <f t="shared" si="19"/>
        <v>43</v>
      </c>
      <c r="O123" s="12">
        <f t="shared" si="19"/>
        <v>63</v>
      </c>
      <c r="P123" s="12">
        <f t="shared" si="19"/>
        <v>20</v>
      </c>
      <c r="Q123" s="45"/>
      <c r="R123" s="12"/>
      <c r="S123" s="12">
        <f>SUM(I123:R123)</f>
        <v>464</v>
      </c>
    </row>
    <row r="124" spans="1:19" s="13" customFormat="1" ht="12.75">
      <c r="A124" s="39"/>
      <c r="B124" s="1"/>
      <c r="C124" s="1"/>
      <c r="D124" s="1"/>
      <c r="E124" s="1"/>
      <c r="F124" s="1"/>
      <c r="G124" s="20"/>
      <c r="H124" s="12"/>
      <c r="I124" s="45"/>
      <c r="J124" s="12"/>
      <c r="K124" s="12"/>
      <c r="L124" s="12"/>
      <c r="M124" s="12"/>
      <c r="N124" s="12"/>
      <c r="O124" s="12"/>
      <c r="P124" s="12"/>
      <c r="Q124" s="45"/>
      <c r="R124" s="12"/>
      <c r="S124" s="12"/>
    </row>
    <row r="125" spans="1:19" ht="15.75">
      <c r="A125" s="36" t="s">
        <v>18</v>
      </c>
      <c r="B125" s="1">
        <v>1</v>
      </c>
      <c r="C125" s="1" t="s">
        <v>334</v>
      </c>
      <c r="D125" s="1" t="s">
        <v>335</v>
      </c>
      <c r="E125" s="1"/>
      <c r="F125" s="1" t="s">
        <v>101</v>
      </c>
      <c r="G125" s="20" t="s">
        <v>415</v>
      </c>
      <c r="H125" s="7"/>
      <c r="I125" s="44"/>
      <c r="J125" s="48">
        <v>14</v>
      </c>
      <c r="K125" s="48">
        <f>SUM(IF(F125="MV",10,0)+IF(F126="MV",8,0)+IF(F127="MV",6,0)+IF(F128="MV",4,0)+IF(F129="MV",2,0)+IF(F130="MV",1,0))</f>
        <v>0</v>
      </c>
      <c r="L125" s="48">
        <f>SUM(IF(F125="PL",10,0)+IF(F126="PL",8,0)+IF(F127="PL",6,0)+IF(F128="PL",4,0)+IF(F129="PL",2,0)+IF(F130="PL",1,0))</f>
        <v>0</v>
      </c>
      <c r="M125" s="48">
        <f>SUM(IF(F125="ST",10,0)+IF(F126="ST",8,0)+IF(F127="ST",6,0)+IF(F128="ST",4,0)+IF(F129="ST",2,0)+IF(F130="ST",1,0))</f>
        <v>8</v>
      </c>
      <c r="N125" s="48">
        <f>SUM(IF(F125="WS",10,0)+IF(F126="WS",8,0)+IF(F127="WS",6,0)+IF(F128="WS",4,0)+IF(F129="WS",2,0)+IF(F130="WS",1,0))</f>
        <v>0</v>
      </c>
      <c r="O125" s="48">
        <f>SUM(IF(F125="WL",10,0)+IF(F126="WL",8,0)+IF(F127="WL",6,0)+IF(F128="WL",4,0)+IF(F129="WL",2,0)+IF(F130="WL",1,0))</f>
        <v>8</v>
      </c>
      <c r="P125" s="48">
        <f>SUM(IF(F125="WN",10,0)+IF(F126="WN",8,0)+IF(F127="WN",6,0)+IF(F128="WN",4,0)+IF(F129="WN",2,0)+IF(F130="WN",1,0))</f>
        <v>1</v>
      </c>
      <c r="Q125" s="44"/>
      <c r="R125" s="7">
        <f>SUM(I126:Q126)</f>
        <v>0</v>
      </c>
      <c r="S125" s="7"/>
    </row>
    <row r="126" spans="2:9" ht="12.75">
      <c r="B126" s="1">
        <v>2</v>
      </c>
      <c r="C126" s="1" t="s">
        <v>203</v>
      </c>
      <c r="D126" s="1" t="s">
        <v>204</v>
      </c>
      <c r="E126" s="1"/>
      <c r="F126" s="1" t="s">
        <v>78</v>
      </c>
      <c r="G126" s="20" t="s">
        <v>416</v>
      </c>
      <c r="H126" s="7"/>
      <c r="I126" s="44"/>
    </row>
    <row r="127" spans="1:19" ht="12.75">
      <c r="A127" s="37"/>
      <c r="B127" s="1">
        <v>3</v>
      </c>
      <c r="C127" s="1" t="s">
        <v>212</v>
      </c>
      <c r="D127" s="1" t="s">
        <v>97</v>
      </c>
      <c r="E127" s="1"/>
      <c r="F127" s="1" t="s">
        <v>58</v>
      </c>
      <c r="G127" s="20" t="s">
        <v>417</v>
      </c>
      <c r="H127" s="7"/>
      <c r="I127" s="44"/>
      <c r="J127" s="7"/>
      <c r="K127" s="7"/>
      <c r="L127" s="7"/>
      <c r="M127" s="7"/>
      <c r="N127" s="7"/>
      <c r="O127" s="7"/>
      <c r="P127" s="7"/>
      <c r="Q127" s="44"/>
      <c r="R127" s="7">
        <f>SUM(I127:Q127)</f>
        <v>0</v>
      </c>
      <c r="S127" s="7"/>
    </row>
    <row r="128" spans="1:19" ht="12.75">
      <c r="A128" s="37"/>
      <c r="B128" s="1">
        <v>4</v>
      </c>
      <c r="C128" s="1" t="s">
        <v>195</v>
      </c>
      <c r="D128" s="1" t="s">
        <v>329</v>
      </c>
      <c r="E128" s="1"/>
      <c r="F128" s="1" t="s">
        <v>101</v>
      </c>
      <c r="G128" s="20" t="s">
        <v>418</v>
      </c>
      <c r="H128" s="7"/>
      <c r="I128" s="44"/>
      <c r="J128" s="7"/>
      <c r="K128" s="7"/>
      <c r="L128" s="7"/>
      <c r="M128" s="7"/>
      <c r="N128" s="7"/>
      <c r="O128" s="7"/>
      <c r="P128" s="7"/>
      <c r="Q128" s="44"/>
      <c r="R128" s="7">
        <f>SUM(I128:Q128)</f>
        <v>0</v>
      </c>
      <c r="S128" s="7"/>
    </row>
    <row r="129" spans="1:19" ht="12.75">
      <c r="A129" s="37"/>
      <c r="B129" s="1">
        <v>5</v>
      </c>
      <c r="C129" s="1" t="s">
        <v>212</v>
      </c>
      <c r="D129" s="1" t="s">
        <v>213</v>
      </c>
      <c r="E129" s="1"/>
      <c r="F129" s="1" t="s">
        <v>58</v>
      </c>
      <c r="G129" s="20" t="s">
        <v>419</v>
      </c>
      <c r="H129" s="7"/>
      <c r="I129" s="44"/>
      <c r="J129" s="7"/>
      <c r="K129" s="7"/>
      <c r="L129" s="18"/>
      <c r="M129" s="7"/>
      <c r="N129" s="7"/>
      <c r="O129" s="7"/>
      <c r="P129" s="7"/>
      <c r="Q129" s="44"/>
      <c r="R129" s="7">
        <f>SUM(I129:Q129)</f>
        <v>0</v>
      </c>
      <c r="S129" s="7"/>
    </row>
    <row r="130" spans="1:19" ht="12.75">
      <c r="A130" s="37"/>
      <c r="B130" s="1">
        <v>6</v>
      </c>
      <c r="C130" s="1" t="s">
        <v>340</v>
      </c>
      <c r="D130" s="1" t="s">
        <v>94</v>
      </c>
      <c r="E130" s="1"/>
      <c r="F130" s="1" t="s">
        <v>152</v>
      </c>
      <c r="G130" s="20" t="s">
        <v>420</v>
      </c>
      <c r="H130" s="7"/>
      <c r="I130" s="44"/>
      <c r="J130" s="7"/>
      <c r="K130" s="7"/>
      <c r="L130" s="7"/>
      <c r="M130" s="18"/>
      <c r="N130" s="7"/>
      <c r="O130" s="7"/>
      <c r="P130" s="7"/>
      <c r="Q130" s="44"/>
      <c r="R130" s="7">
        <f>SUM(I130:Q130)</f>
        <v>0</v>
      </c>
      <c r="S130" s="7"/>
    </row>
    <row r="131" spans="1:19" s="13" customFormat="1" ht="12.75">
      <c r="A131" s="39" t="s">
        <v>27</v>
      </c>
      <c r="B131" s="1"/>
      <c r="C131" s="1"/>
      <c r="D131" s="1"/>
      <c r="E131" s="1"/>
      <c r="F131" s="1"/>
      <c r="G131" s="20"/>
      <c r="H131" s="12"/>
      <c r="I131" s="45"/>
      <c r="J131" s="12">
        <f aca="true" t="shared" si="20" ref="J131:P131">SUM(J123:J130)</f>
        <v>125</v>
      </c>
      <c r="K131" s="12">
        <f t="shared" si="20"/>
        <v>74</v>
      </c>
      <c r="L131" s="12">
        <f t="shared" si="20"/>
        <v>12</v>
      </c>
      <c r="M131" s="12">
        <f t="shared" si="20"/>
        <v>149</v>
      </c>
      <c r="N131" s="12">
        <f t="shared" si="20"/>
        <v>43</v>
      </c>
      <c r="O131" s="12">
        <f t="shared" si="20"/>
        <v>71</v>
      </c>
      <c r="P131" s="12">
        <f t="shared" si="20"/>
        <v>21</v>
      </c>
      <c r="Q131" s="45"/>
      <c r="R131" s="12"/>
      <c r="S131" s="12">
        <f>SUM(I131:R131)</f>
        <v>495</v>
      </c>
    </row>
    <row r="132" spans="1:19" s="13" customFormat="1" ht="12.75">
      <c r="A132" s="39"/>
      <c r="B132" s="1"/>
      <c r="C132" s="1"/>
      <c r="D132" s="1"/>
      <c r="E132" s="1"/>
      <c r="F132" s="1"/>
      <c r="G132" s="20"/>
      <c r="H132" s="12"/>
      <c r="I132" s="45"/>
      <c r="J132" s="12"/>
      <c r="K132" s="12"/>
      <c r="L132" s="12"/>
      <c r="M132" s="12"/>
      <c r="N132" s="12"/>
      <c r="O132" s="12"/>
      <c r="P132" s="12"/>
      <c r="Q132" s="45"/>
      <c r="R132" s="12"/>
      <c r="S132" s="12"/>
    </row>
    <row r="133" spans="1:19" ht="15.75">
      <c r="A133" s="36" t="s">
        <v>20</v>
      </c>
      <c r="B133" s="1">
        <v>1</v>
      </c>
      <c r="C133" s="1" t="s">
        <v>191</v>
      </c>
      <c r="D133" s="1" t="s">
        <v>192</v>
      </c>
      <c r="E133" s="1"/>
      <c r="F133" s="1" t="s">
        <v>101</v>
      </c>
      <c r="G133" s="20" t="s">
        <v>430</v>
      </c>
      <c r="H133" s="7"/>
      <c r="I133" s="44"/>
      <c r="J133" s="48">
        <f>SUM(IF(F133="KB",10,0)+IF(F134="KB",8,0)+IF(F135="KB",6,0)+IF(F136="KB",4,0)+IF(F137="KB",2,0)+IF(F138="KB",1,0))</f>
        <v>15</v>
      </c>
      <c r="K133" s="48">
        <f>SUM(IF(F133="MV",10,0)+IF(F134="MV",8,0)+IF(F135="MV",6,0)+IF(F136="MV",4,0)+IF(F137="MV",2,0)+IF(F138="MV",1,0))</f>
        <v>8</v>
      </c>
      <c r="L133" s="48">
        <f>SUM(IF(F133="PL",10,0)+IF(F134="PL",8,0)+IF(F135="PL",6,0)+IF(F136="PL",4,0)+IF(F137="PL",2,0)+IF(F138="PL",1,0))</f>
        <v>0</v>
      </c>
      <c r="M133" s="48">
        <f>SUM(IF(F133="ST",10,0)+IF(F134="ST",8,0)+IF(F135="ST",6,0)+IF(F136="ST",4,0)+IF(F137="St",2,0)+IF(F138="St",1,0))</f>
        <v>0</v>
      </c>
      <c r="N133" s="48">
        <f>SUM(IF(F133="WS",10,0)+IF(F134="WS",8,0)+IF(F135="WS",6,0)+IF(F136="WS",4,0)+IF(F137="WS",2,0)+IF(F138="WS",1,0))</f>
        <v>0</v>
      </c>
      <c r="O133" s="48">
        <f>SUM(IF(F133="WL",10,0)+IF(F134="WL",8,0)+IF(F135="WL",6,0)+IF(F136="WL",4,0)+IF(F137="WL",2,0)+IF(F138="WL",1,0))</f>
        <v>0</v>
      </c>
      <c r="P133" s="48">
        <f>SUM(IF(F133="WN",10,0)+IF(F134="WN",8,0)+IF(F135="WN",6,0)+IF(F136="WN",4,0)+IF(F137="WN",2,0)+IF(F138="WN",1,0))</f>
        <v>8</v>
      </c>
      <c r="Q133" s="44"/>
      <c r="R133" s="7">
        <f>SUM(I134:Q134)</f>
        <v>0</v>
      </c>
      <c r="S133" s="7"/>
    </row>
    <row r="134" spans="2:9" ht="12.75">
      <c r="B134" s="1">
        <v>2</v>
      </c>
      <c r="C134" s="1" t="s">
        <v>305</v>
      </c>
      <c r="D134" s="1" t="s">
        <v>306</v>
      </c>
      <c r="E134" s="1"/>
      <c r="F134" s="1" t="s">
        <v>152</v>
      </c>
      <c r="G134" s="20" t="s">
        <v>431</v>
      </c>
      <c r="H134" s="7"/>
      <c r="I134" s="44"/>
    </row>
    <row r="135" spans="1:19" ht="12.75">
      <c r="A135" s="37"/>
      <c r="B135" s="1">
        <v>3</v>
      </c>
      <c r="C135" s="1" t="s">
        <v>301</v>
      </c>
      <c r="D135" s="1" t="s">
        <v>215</v>
      </c>
      <c r="E135" s="1"/>
      <c r="F135" s="1" t="s">
        <v>61</v>
      </c>
      <c r="G135" s="20" t="s">
        <v>432</v>
      </c>
      <c r="H135" s="7"/>
      <c r="I135" s="44"/>
      <c r="J135" s="7"/>
      <c r="K135" s="7"/>
      <c r="L135" s="7"/>
      <c r="M135" s="7"/>
      <c r="N135" s="7"/>
      <c r="O135" s="7"/>
      <c r="P135" s="7"/>
      <c r="Q135" s="44"/>
      <c r="R135" s="7">
        <f>SUM(I135:Q135)</f>
        <v>0</v>
      </c>
      <c r="S135" s="7"/>
    </row>
    <row r="136" spans="1:19" ht="12.75">
      <c r="A136" s="37"/>
      <c r="B136" s="1">
        <v>4</v>
      </c>
      <c r="C136" s="1" t="s">
        <v>195</v>
      </c>
      <c r="D136" s="1" t="s">
        <v>303</v>
      </c>
      <c r="E136" s="1"/>
      <c r="F136" s="1" t="s">
        <v>101</v>
      </c>
      <c r="G136" s="20" t="s">
        <v>433</v>
      </c>
      <c r="H136" s="7"/>
      <c r="I136" s="44"/>
      <c r="J136" s="7"/>
      <c r="K136" s="7"/>
      <c r="L136" s="7"/>
      <c r="M136" s="7"/>
      <c r="N136" s="7"/>
      <c r="O136" s="7"/>
      <c r="P136" s="7"/>
      <c r="Q136" s="44"/>
      <c r="R136" s="7">
        <f>SUM(I136:Q136)</f>
        <v>0</v>
      </c>
      <c r="S136" s="7"/>
    </row>
    <row r="137" spans="1:19" ht="12.75">
      <c r="A137" s="37"/>
      <c r="B137" s="1">
        <v>5</v>
      </c>
      <c r="C137" s="1" t="s">
        <v>434</v>
      </c>
      <c r="D137" s="1" t="s">
        <v>133</v>
      </c>
      <c r="E137" s="1"/>
      <c r="F137" s="1" t="s">
        <v>61</v>
      </c>
      <c r="G137" s="20" t="s">
        <v>435</v>
      </c>
      <c r="H137" s="7"/>
      <c r="I137" s="44"/>
      <c r="J137" s="7"/>
      <c r="K137" s="7"/>
      <c r="L137" s="7"/>
      <c r="M137" s="7"/>
      <c r="N137" s="7"/>
      <c r="O137" s="7"/>
      <c r="P137" s="7"/>
      <c r="Q137" s="44"/>
      <c r="R137" s="7">
        <f>SUM(I137:Q137)</f>
        <v>0</v>
      </c>
      <c r="S137" s="7"/>
    </row>
    <row r="138" spans="1:19" ht="12.75">
      <c r="A138" s="37"/>
      <c r="B138" s="1">
        <v>6</v>
      </c>
      <c r="C138" s="1" t="s">
        <v>436</v>
      </c>
      <c r="D138" s="1" t="s">
        <v>437</v>
      </c>
      <c r="E138" s="1"/>
      <c r="F138" s="1" t="s">
        <v>101</v>
      </c>
      <c r="G138" s="20"/>
      <c r="H138" s="7"/>
      <c r="I138" s="44"/>
      <c r="J138" s="7"/>
      <c r="K138" s="26"/>
      <c r="L138" s="7"/>
      <c r="M138" s="7"/>
      <c r="N138" s="7"/>
      <c r="O138" s="7"/>
      <c r="P138" s="7"/>
      <c r="Q138" s="44"/>
      <c r="R138" s="7">
        <f>SUM(I138:Q138)</f>
        <v>0</v>
      </c>
      <c r="S138" s="7"/>
    </row>
    <row r="139" spans="1:19" s="13" customFormat="1" ht="12.75">
      <c r="A139" s="58" t="s">
        <v>27</v>
      </c>
      <c r="B139" s="7"/>
      <c r="C139" s="7"/>
      <c r="D139" s="7"/>
      <c r="E139" s="7"/>
      <c r="F139" s="7"/>
      <c r="G139" s="22"/>
      <c r="H139" s="12"/>
      <c r="I139" s="45"/>
      <c r="J139" s="12">
        <f aca="true" t="shared" si="21" ref="J139:P139">SUM(J131:J138)</f>
        <v>140</v>
      </c>
      <c r="K139" s="12">
        <f t="shared" si="21"/>
        <v>82</v>
      </c>
      <c r="L139" s="12">
        <f t="shared" si="21"/>
        <v>12</v>
      </c>
      <c r="M139" s="12">
        <f t="shared" si="21"/>
        <v>149</v>
      </c>
      <c r="N139" s="12">
        <f t="shared" si="21"/>
        <v>43</v>
      </c>
      <c r="O139" s="12">
        <f t="shared" si="21"/>
        <v>71</v>
      </c>
      <c r="P139" s="12">
        <f t="shared" si="21"/>
        <v>29</v>
      </c>
      <c r="Q139" s="45"/>
      <c r="R139" s="12"/>
      <c r="S139" s="12">
        <f>SUM(I139:R139)</f>
        <v>526</v>
      </c>
    </row>
    <row r="140" spans="1:19" s="13" customFormat="1" ht="12.75">
      <c r="A140" s="58"/>
      <c r="B140" s="7"/>
      <c r="C140" s="7"/>
      <c r="D140" s="7"/>
      <c r="E140" s="7"/>
      <c r="F140" s="7"/>
      <c r="G140" s="22"/>
      <c r="H140" s="12"/>
      <c r="I140" s="45"/>
      <c r="J140" s="12"/>
      <c r="K140" s="12"/>
      <c r="L140" s="12"/>
      <c r="M140" s="12"/>
      <c r="N140" s="12"/>
      <c r="O140" s="12"/>
      <c r="P140" s="12"/>
      <c r="Q140" s="45"/>
      <c r="R140" s="12"/>
      <c r="S140" s="12"/>
    </row>
    <row r="141" spans="1:19" ht="15.75">
      <c r="A141" s="36" t="s">
        <v>23</v>
      </c>
      <c r="B141" s="1">
        <v>1</v>
      </c>
      <c r="C141" s="1" t="s">
        <v>455</v>
      </c>
      <c r="D141" s="1"/>
      <c r="E141" s="1"/>
      <c r="F141" s="1" t="s">
        <v>101</v>
      </c>
      <c r="G141" s="20" t="s">
        <v>456</v>
      </c>
      <c r="H141" s="7"/>
      <c r="I141" s="44"/>
      <c r="J141" s="48">
        <f>SUM(IF(F141="KB",10,0)+IF(F142="KB",8,0)+IF(F143="KB",6,0)+IF(F144="KB",4,0)+IF(F145="KB",2,0)+IF(F146="KB",1,0))</f>
        <v>10</v>
      </c>
      <c r="K141" s="48">
        <f>SUM(IF(F141="MV",10,0)+IF(F142="MV",8,0)+IF(F143="MV",6,0)+IF(F144="MV",4,0)+IF(F145="MV",2,0)+IF(F146="MV",1,0))</f>
        <v>0</v>
      </c>
      <c r="L141" s="48">
        <f>SUM(IF(F141="PL",10,0)+IF(F142="PL",8,0)+IF(F143="PL",6,0)+IF(F144="PL",4,0)+IF(F145="PL",2,0)+IF(F146="PL",1,0))</f>
        <v>2</v>
      </c>
      <c r="M141" s="48">
        <f>SUM(IF(F141="ST",10,0)+IF(F142="ST",8,0)+IF(F143="ST",6,0)+IF(F144="ST",4,0)+IF(F145="ST",2,0)+IF(F146="ST",1,0))</f>
        <v>6</v>
      </c>
      <c r="N141" s="48">
        <f>SUM(IF(F141="WS",10,0)+IF(F142="WS",8,0)+IF(F143="WS",6,0)+IF(F144="WS",4,0)+IF(F145="WS",2,0)+IF(F146="WS",1,0))</f>
        <v>8</v>
      </c>
      <c r="O141" s="48">
        <f>SUM(IF(F141="WL",10,0)+IF(F142="WL",8,0)+IF(F143="WL",6,0)+IF(F144="WL",4,0)+IF(F145="WL",2,0)+IF(F146="WL",1,0))</f>
        <v>1</v>
      </c>
      <c r="P141" s="48">
        <f>SUM(IF(F141="WN",10,0)+IF(F142="WN",8,0)+IF(F143="WN",6,0)+IF(F144="WN",4,0)+IF(F145="WN",2,0)+IF(F146="WN",1,0))</f>
        <v>4</v>
      </c>
      <c r="Q141" s="44"/>
      <c r="R141" s="7">
        <f>SUM(I142:Q142)</f>
        <v>0</v>
      </c>
      <c r="S141" s="7"/>
    </row>
    <row r="142" spans="2:9" ht="12.75">
      <c r="B142" s="1">
        <v>2</v>
      </c>
      <c r="C142" s="1" t="s">
        <v>457</v>
      </c>
      <c r="D142" s="1"/>
      <c r="E142" s="1"/>
      <c r="F142" s="1" t="s">
        <v>65</v>
      </c>
      <c r="G142" s="20" t="s">
        <v>458</v>
      </c>
      <c r="H142" s="7"/>
      <c r="I142" s="44"/>
    </row>
    <row r="143" spans="1:19" ht="12.75">
      <c r="A143" s="37"/>
      <c r="B143" s="1">
        <v>3</v>
      </c>
      <c r="C143" s="1"/>
      <c r="D143" s="1"/>
      <c r="E143" s="1"/>
      <c r="F143" s="1" t="s">
        <v>78</v>
      </c>
      <c r="G143" s="20" t="s">
        <v>459</v>
      </c>
      <c r="H143" s="7"/>
      <c r="I143" s="44"/>
      <c r="J143" s="7"/>
      <c r="K143" s="7"/>
      <c r="L143" s="7"/>
      <c r="M143" s="7"/>
      <c r="N143" s="69"/>
      <c r="O143" s="7"/>
      <c r="P143" s="7"/>
      <c r="Q143" s="44"/>
      <c r="R143" s="7">
        <f>SUM(I143:Q143)</f>
        <v>0</v>
      </c>
      <c r="S143" s="7"/>
    </row>
    <row r="144" spans="1:19" ht="12.75">
      <c r="A144" s="37"/>
      <c r="B144" s="1">
        <v>4</v>
      </c>
      <c r="C144" s="1" t="s">
        <v>460</v>
      </c>
      <c r="D144" s="1"/>
      <c r="E144" s="1"/>
      <c r="F144" s="1" t="s">
        <v>152</v>
      </c>
      <c r="G144" s="20" t="s">
        <v>461</v>
      </c>
      <c r="H144" s="7"/>
      <c r="I144" s="44"/>
      <c r="J144" s="7"/>
      <c r="K144" s="7"/>
      <c r="L144" s="7"/>
      <c r="M144" s="7"/>
      <c r="N144" s="7"/>
      <c r="O144" s="7"/>
      <c r="P144" s="7"/>
      <c r="Q144" s="44"/>
      <c r="R144" s="7">
        <f>SUM(I144:Q144)</f>
        <v>0</v>
      </c>
      <c r="S144" s="7"/>
    </row>
    <row r="145" spans="1:19" ht="12.75">
      <c r="A145" s="37"/>
      <c r="B145" s="1">
        <v>5</v>
      </c>
      <c r="C145" s="1" t="s">
        <v>462</v>
      </c>
      <c r="D145" s="1"/>
      <c r="E145" s="1"/>
      <c r="F145" s="1" t="s">
        <v>85</v>
      </c>
      <c r="G145" s="20" t="s">
        <v>463</v>
      </c>
      <c r="H145" s="7"/>
      <c r="I145" s="44"/>
      <c r="J145" s="7"/>
      <c r="K145" s="7"/>
      <c r="L145" s="7"/>
      <c r="M145" s="7"/>
      <c r="N145" s="7"/>
      <c r="O145" s="7"/>
      <c r="P145" s="7"/>
      <c r="Q145" s="44"/>
      <c r="R145" s="7">
        <f>SUM(I145:Q145)</f>
        <v>0</v>
      </c>
      <c r="S145" s="7"/>
    </row>
    <row r="146" spans="1:19" ht="12.75">
      <c r="A146" s="37" t="s">
        <v>466</v>
      </c>
      <c r="B146" s="7">
        <v>6</v>
      </c>
      <c r="C146" s="18" t="s">
        <v>464</v>
      </c>
      <c r="D146" s="7"/>
      <c r="E146" s="7"/>
      <c r="F146" s="18" t="s">
        <v>58</v>
      </c>
      <c r="G146" s="21" t="s">
        <v>465</v>
      </c>
      <c r="H146" s="7"/>
      <c r="I146" s="44"/>
      <c r="J146" s="7"/>
      <c r="K146" s="7"/>
      <c r="L146" s="7"/>
      <c r="M146" s="7"/>
      <c r="N146" s="7"/>
      <c r="O146" s="7"/>
      <c r="P146" s="7"/>
      <c r="Q146" s="44"/>
      <c r="R146" s="7">
        <f>SUM(I146:Q146)</f>
        <v>0</v>
      </c>
      <c r="S146" s="7"/>
    </row>
    <row r="147" spans="1:19" s="13" customFormat="1" ht="12.75">
      <c r="A147" s="39" t="s">
        <v>27</v>
      </c>
      <c r="B147" s="1"/>
      <c r="C147" s="1"/>
      <c r="D147" s="1"/>
      <c r="E147" s="1"/>
      <c r="F147" s="1"/>
      <c r="G147" s="20"/>
      <c r="H147" s="12"/>
      <c r="I147" s="45"/>
      <c r="J147" s="12">
        <f aca="true" t="shared" si="22" ref="J147:P147">SUM(J139:J146)</f>
        <v>150</v>
      </c>
      <c r="K147" s="12">
        <f t="shared" si="22"/>
        <v>82</v>
      </c>
      <c r="L147" s="12">
        <f t="shared" si="22"/>
        <v>14</v>
      </c>
      <c r="M147" s="12">
        <f t="shared" si="22"/>
        <v>155</v>
      </c>
      <c r="N147" s="12">
        <f t="shared" si="22"/>
        <v>51</v>
      </c>
      <c r="O147" s="12">
        <f t="shared" si="22"/>
        <v>72</v>
      </c>
      <c r="P147" s="12">
        <f t="shared" si="22"/>
        <v>33</v>
      </c>
      <c r="Q147" s="45"/>
      <c r="R147" s="12"/>
      <c r="S147" s="61">
        <f>SUM(I147:R147)</f>
        <v>557</v>
      </c>
    </row>
    <row r="148" spans="1:19" ht="12.75">
      <c r="A148" s="37"/>
      <c r="B148" s="1"/>
      <c r="C148" s="1"/>
      <c r="D148" s="1"/>
      <c r="E148" s="1"/>
      <c r="F148" s="1"/>
      <c r="G148" s="20"/>
      <c r="H148" s="7"/>
      <c r="I148" s="44"/>
      <c r="J148" s="7"/>
      <c r="K148" s="7"/>
      <c r="L148" s="7"/>
      <c r="M148" s="7"/>
      <c r="N148" s="7"/>
      <c r="O148" s="7"/>
      <c r="P148" s="7"/>
      <c r="Q148" s="44"/>
      <c r="R148" s="7"/>
      <c r="S148" s="7"/>
    </row>
    <row r="149" spans="1:19" ht="12.75">
      <c r="A149" s="56"/>
      <c r="B149" s="14"/>
      <c r="C149" s="14"/>
      <c r="D149" s="14"/>
      <c r="E149" s="14"/>
      <c r="F149" s="14"/>
      <c r="G149" s="24"/>
      <c r="H149" s="7"/>
      <c r="I149" s="44"/>
      <c r="J149" s="7"/>
      <c r="K149" s="7"/>
      <c r="L149" s="7"/>
      <c r="M149" s="7"/>
      <c r="N149" s="7"/>
      <c r="O149" s="7"/>
      <c r="P149" s="7"/>
      <c r="Q149" s="44"/>
      <c r="R149" s="7"/>
      <c r="S149" s="7"/>
    </row>
    <row r="150" spans="1:19" s="13" customFormat="1" ht="12.75">
      <c r="A150" s="59" t="s">
        <v>29</v>
      </c>
      <c r="B150"/>
      <c r="C150"/>
      <c r="D150"/>
      <c r="E150"/>
      <c r="F150"/>
      <c r="G150" s="25"/>
      <c r="H150" s="12"/>
      <c r="I150" s="45"/>
      <c r="J150" s="12">
        <f>SUM(J147:J149)</f>
        <v>150</v>
      </c>
      <c r="K150" s="12">
        <f aca="true" t="shared" si="23" ref="K150:P150">SUM(K147:K149)</f>
        <v>82</v>
      </c>
      <c r="L150" s="12">
        <f t="shared" si="23"/>
        <v>14</v>
      </c>
      <c r="M150" s="12">
        <f t="shared" si="23"/>
        <v>155</v>
      </c>
      <c r="N150" s="12">
        <f t="shared" si="23"/>
        <v>51</v>
      </c>
      <c r="O150" s="12">
        <f>SUM(O147:O149)</f>
        <v>72</v>
      </c>
      <c r="P150" s="12">
        <f t="shared" si="23"/>
        <v>33</v>
      </c>
      <c r="Q150" s="45"/>
      <c r="R150" s="12"/>
      <c r="S150" s="12">
        <f>SUM(I150:R150)</f>
        <v>557</v>
      </c>
    </row>
    <row r="151" ht="12.75">
      <c r="A151" s="57"/>
    </row>
    <row r="152" ht="12.75">
      <c r="A152" s="57"/>
    </row>
    <row r="153" ht="12.75">
      <c r="A153" s="57"/>
    </row>
    <row r="154" ht="12.75">
      <c r="A154" s="57"/>
    </row>
    <row r="155" ht="12.75">
      <c r="A155" s="57"/>
    </row>
    <row r="156" ht="12.75">
      <c r="A156" s="57"/>
    </row>
    <row r="157" ht="12.75">
      <c r="A157" s="57"/>
    </row>
    <row r="158" ht="12.75">
      <c r="A158" s="57"/>
    </row>
    <row r="159" ht="12.75">
      <c r="A159" s="57"/>
    </row>
    <row r="160" ht="12.75">
      <c r="A160" s="57"/>
    </row>
    <row r="161" ht="12.75">
      <c r="A161" s="57"/>
    </row>
    <row r="162" ht="12.75">
      <c r="A162" s="57"/>
    </row>
    <row r="163" ht="12.75">
      <c r="A163" s="57"/>
    </row>
    <row r="164" ht="12.75">
      <c r="A164" s="57"/>
    </row>
    <row r="165" ht="12.75">
      <c r="A165" s="57"/>
    </row>
    <row r="166" ht="12.75">
      <c r="A166" s="57"/>
    </row>
    <row r="167" ht="12.75">
      <c r="A167" s="57"/>
    </row>
    <row r="168" ht="12.75">
      <c r="A168" s="57"/>
    </row>
    <row r="169" ht="12.75">
      <c r="A169" s="57"/>
    </row>
    <row r="170" ht="12.75">
      <c r="A170" s="57"/>
    </row>
    <row r="171" ht="12.75">
      <c r="A171" s="57"/>
    </row>
    <row r="172" ht="12.75">
      <c r="A172" s="57"/>
    </row>
    <row r="173" ht="12.75">
      <c r="A173" s="57"/>
    </row>
    <row r="174" ht="12.75">
      <c r="A174" s="57"/>
    </row>
    <row r="175" ht="12.75">
      <c r="A175" s="57"/>
    </row>
    <row r="176" ht="12.75">
      <c r="A176" s="57"/>
    </row>
    <row r="177" ht="12.75">
      <c r="A177" s="57"/>
    </row>
    <row r="178" ht="12.75">
      <c r="A178" s="57"/>
    </row>
    <row r="179" ht="12.75">
      <c r="A179" s="57"/>
    </row>
    <row r="180" ht="12.75">
      <c r="A180" s="57"/>
    </row>
    <row r="181" ht="12.75">
      <c r="A181" s="57"/>
    </row>
    <row r="182" ht="12.75">
      <c r="A182" s="57"/>
    </row>
    <row r="183" ht="12.75">
      <c r="A183" s="57"/>
    </row>
    <row r="184" ht="12.75">
      <c r="A184" s="57"/>
    </row>
    <row r="185" ht="12.75">
      <c r="A185" s="57"/>
    </row>
    <row r="186" ht="12.75">
      <c r="A186" s="57"/>
    </row>
    <row r="187" ht="12.75">
      <c r="A187" s="57"/>
    </row>
    <row r="188" ht="12.75">
      <c r="A188" s="57"/>
    </row>
    <row r="189" ht="12.75">
      <c r="A189" s="57"/>
    </row>
    <row r="190" ht="12.75">
      <c r="A190" s="57"/>
    </row>
    <row r="191" ht="12.75">
      <c r="A191" s="57"/>
    </row>
    <row r="192" ht="12.75">
      <c r="A192" s="57"/>
    </row>
    <row r="193" ht="12.75">
      <c r="A193" s="57"/>
    </row>
    <row r="194" ht="12.75">
      <c r="A194" s="57"/>
    </row>
    <row r="195" ht="12.75">
      <c r="A195" s="57"/>
    </row>
    <row r="196" ht="12.75">
      <c r="A196" s="57"/>
    </row>
    <row r="197" ht="12.75">
      <c r="A197" s="57"/>
    </row>
    <row r="198" ht="12.75">
      <c r="A198" s="57"/>
    </row>
    <row r="199" ht="12.75">
      <c r="A199" s="57"/>
    </row>
    <row r="200" ht="12.75">
      <c r="A200" s="57"/>
    </row>
    <row r="201" ht="12.75">
      <c r="A201" s="57"/>
    </row>
    <row r="202" ht="12.75">
      <c r="A202" s="57"/>
    </row>
    <row r="203" ht="12.75">
      <c r="A203" s="57"/>
    </row>
    <row r="204" ht="12.75">
      <c r="A204" s="57"/>
    </row>
    <row r="205" ht="12.75">
      <c r="A205" s="57"/>
    </row>
    <row r="206" ht="12.75">
      <c r="A206" s="57"/>
    </row>
    <row r="207" ht="12.75">
      <c r="A207" s="57"/>
    </row>
    <row r="208" ht="12.75">
      <c r="A208" s="57"/>
    </row>
    <row r="209" ht="12.75">
      <c r="A209" s="57"/>
    </row>
    <row r="210" ht="12.75">
      <c r="A210" s="57"/>
    </row>
    <row r="211" ht="12.75">
      <c r="A211" s="57"/>
    </row>
    <row r="212" ht="12.75">
      <c r="A212" s="57"/>
    </row>
    <row r="213" ht="12.75">
      <c r="A213" s="57"/>
    </row>
    <row r="214" ht="12.75">
      <c r="A214" s="57"/>
    </row>
    <row r="215" ht="12.75">
      <c r="A215" s="57"/>
    </row>
    <row r="216" ht="12.75">
      <c r="A216" s="57"/>
    </row>
    <row r="217" ht="12.75">
      <c r="A217" s="57"/>
    </row>
    <row r="218" ht="12.75">
      <c r="A218" s="57"/>
    </row>
    <row r="219" ht="12.75">
      <c r="A219" s="57"/>
    </row>
    <row r="220" ht="12.75">
      <c r="A220" s="57"/>
    </row>
    <row r="221" ht="12.75">
      <c r="A221" s="57"/>
    </row>
    <row r="222" ht="12.75">
      <c r="A222" s="57"/>
    </row>
    <row r="223" ht="12.75">
      <c r="A223" s="57"/>
    </row>
    <row r="224" ht="12.75">
      <c r="A224" s="57"/>
    </row>
    <row r="225" ht="12.75">
      <c r="A225" s="57"/>
    </row>
    <row r="226" ht="12.75">
      <c r="A226" s="57"/>
    </row>
    <row r="227" ht="12.75">
      <c r="A227" s="57"/>
    </row>
    <row r="228" ht="12.75">
      <c r="A228" s="57"/>
    </row>
    <row r="229" ht="12.75">
      <c r="A229" s="57"/>
    </row>
    <row r="230" ht="12.75">
      <c r="A230" s="57"/>
    </row>
    <row r="231" ht="12.75">
      <c r="A231" s="57"/>
    </row>
    <row r="232" ht="12.75">
      <c r="A232" s="57"/>
    </row>
    <row r="233" ht="12.75">
      <c r="A233" s="57"/>
    </row>
    <row r="234" ht="12.75">
      <c r="A234" s="57"/>
    </row>
    <row r="235" ht="12.75">
      <c r="A235" s="57"/>
    </row>
    <row r="236" ht="12.75">
      <c r="A236" s="57"/>
    </row>
    <row r="237" ht="12.75">
      <c r="A237" s="57"/>
    </row>
    <row r="238" ht="12.75">
      <c r="A238" s="57"/>
    </row>
    <row r="239" ht="12.75">
      <c r="A239" s="57"/>
    </row>
    <row r="240" ht="12.75">
      <c r="A240" s="57"/>
    </row>
    <row r="241" ht="12.75">
      <c r="A241" s="57"/>
    </row>
    <row r="242" ht="12.75">
      <c r="A242" s="57"/>
    </row>
    <row r="243" ht="12.75">
      <c r="A243" s="57"/>
    </row>
    <row r="244" ht="12.75">
      <c r="A244" s="57"/>
    </row>
    <row r="245" ht="12.75">
      <c r="A245" s="57"/>
    </row>
    <row r="246" ht="12.75">
      <c r="A246" s="57"/>
    </row>
    <row r="247" ht="12.75">
      <c r="A247" s="57"/>
    </row>
    <row r="248" ht="12.75">
      <c r="A248" s="57"/>
    </row>
    <row r="249" ht="12.75">
      <c r="A249" s="57"/>
    </row>
    <row r="250" ht="12.75">
      <c r="A250" s="57"/>
    </row>
    <row r="251" ht="12.75">
      <c r="A251" s="57"/>
    </row>
    <row r="252" ht="12.75">
      <c r="A252" s="57"/>
    </row>
    <row r="253" ht="12.75">
      <c r="A253" s="57"/>
    </row>
    <row r="254" ht="12.75">
      <c r="A254" s="57"/>
    </row>
    <row r="255" ht="12.75">
      <c r="A255" s="57"/>
    </row>
    <row r="256" ht="12.75">
      <c r="A256" s="57"/>
    </row>
    <row r="257" ht="12.75">
      <c r="A257" s="57"/>
    </row>
    <row r="258" ht="12.75">
      <c r="A258" s="57"/>
    </row>
    <row r="259" ht="12.75">
      <c r="A259" s="57"/>
    </row>
    <row r="260" ht="12.75">
      <c r="A260" s="57"/>
    </row>
    <row r="261" ht="12.75">
      <c r="A261" s="57"/>
    </row>
    <row r="262" ht="12.75">
      <c r="A262" s="57"/>
    </row>
    <row r="263" ht="12.75">
      <c r="A263" s="57"/>
    </row>
    <row r="264" ht="12.75">
      <c r="A264" s="57"/>
    </row>
    <row r="265" ht="12.75">
      <c r="A265" s="57"/>
    </row>
    <row r="266" ht="12.75">
      <c r="A266" s="57"/>
    </row>
    <row r="267" ht="12.75">
      <c r="A267" s="57"/>
    </row>
    <row r="268" ht="12.75">
      <c r="A268" s="57"/>
    </row>
    <row r="269" ht="12.75">
      <c r="A269" s="57"/>
    </row>
    <row r="270" ht="12.75">
      <c r="A270" s="57"/>
    </row>
    <row r="271" ht="12.75">
      <c r="A271" s="57"/>
    </row>
    <row r="272" ht="12.75">
      <c r="A272" s="57"/>
    </row>
    <row r="273" ht="12.75">
      <c r="A273" s="57"/>
    </row>
    <row r="274" ht="12.75">
      <c r="A274" s="57"/>
    </row>
    <row r="275" ht="12.75">
      <c r="A275" s="57"/>
    </row>
    <row r="276" ht="12.75">
      <c r="A276" s="57"/>
    </row>
    <row r="277" ht="12.75">
      <c r="A277" s="57"/>
    </row>
    <row r="278" ht="12.75">
      <c r="A278" s="57"/>
    </row>
    <row r="279" ht="12.75">
      <c r="A279" s="57"/>
    </row>
    <row r="280" ht="12.75">
      <c r="A280" s="57"/>
    </row>
    <row r="281" ht="12.75">
      <c r="A281" s="57"/>
    </row>
    <row r="282" ht="12.75">
      <c r="A282" s="57"/>
    </row>
    <row r="283" ht="12.75">
      <c r="A283" s="57"/>
    </row>
    <row r="284" ht="12.75">
      <c r="A284" s="57"/>
    </row>
    <row r="285" ht="12.75">
      <c r="A285" s="57"/>
    </row>
    <row r="286" ht="12.75">
      <c r="A286" s="57"/>
    </row>
    <row r="287" ht="12.75">
      <c r="A287" s="57"/>
    </row>
    <row r="288" ht="12.75">
      <c r="A288" s="57"/>
    </row>
    <row r="289" ht="12.75">
      <c r="A289" s="57"/>
    </row>
    <row r="290" ht="12.75">
      <c r="A290" s="57"/>
    </row>
    <row r="291" ht="12.75">
      <c r="A291" s="57"/>
    </row>
    <row r="292" ht="12.75">
      <c r="A292" s="57"/>
    </row>
    <row r="293" ht="12.75">
      <c r="A293" s="57"/>
    </row>
    <row r="294" ht="12.75">
      <c r="A294" s="57"/>
    </row>
    <row r="295" ht="12.75">
      <c r="A295" s="57"/>
    </row>
    <row r="296" ht="12.75">
      <c r="A296" s="57"/>
    </row>
    <row r="297" ht="12.75">
      <c r="A297" s="57"/>
    </row>
    <row r="298" ht="12.75">
      <c r="A298" s="57"/>
    </row>
    <row r="299" ht="12.75">
      <c r="A299" s="57"/>
    </row>
    <row r="300" ht="12.75">
      <c r="A300" s="57"/>
    </row>
    <row r="301" ht="12.75">
      <c r="A301" s="57"/>
    </row>
    <row r="302" ht="12.75">
      <c r="A302" s="57"/>
    </row>
    <row r="303" ht="12.75">
      <c r="A303" s="57"/>
    </row>
    <row r="304" ht="12.75">
      <c r="A304" s="57"/>
    </row>
    <row r="305" ht="12.75">
      <c r="A305" s="57"/>
    </row>
    <row r="306" ht="12.75">
      <c r="A306" s="57"/>
    </row>
    <row r="307" ht="12.75">
      <c r="A307" s="57"/>
    </row>
    <row r="308" ht="12.75">
      <c r="A308" s="57"/>
    </row>
    <row r="309" ht="12.75">
      <c r="A309" s="57"/>
    </row>
    <row r="310" ht="12.75">
      <c r="A310" s="57"/>
    </row>
    <row r="311" ht="12.75">
      <c r="A311" s="57"/>
    </row>
    <row r="312" ht="12.75">
      <c r="A312" s="57"/>
    </row>
    <row r="313" ht="12.75">
      <c r="A313" s="57"/>
    </row>
    <row r="314" ht="12.75">
      <c r="A314" s="57"/>
    </row>
    <row r="315" ht="12.75">
      <c r="A315" s="57"/>
    </row>
    <row r="316" ht="12.75">
      <c r="A316" s="57"/>
    </row>
    <row r="317" ht="12.75">
      <c r="A317" s="57"/>
    </row>
    <row r="318" ht="12.75">
      <c r="A318" s="57"/>
    </row>
    <row r="319" ht="12.75">
      <c r="A319" s="57"/>
    </row>
    <row r="320" ht="12.75">
      <c r="A320" s="57"/>
    </row>
    <row r="321" ht="12.75">
      <c r="A321" s="57"/>
    </row>
    <row r="322" ht="12.75">
      <c r="A322" s="57"/>
    </row>
    <row r="323" ht="12.75">
      <c r="A323" s="57"/>
    </row>
    <row r="324" ht="12.75">
      <c r="A324" s="57"/>
    </row>
    <row r="325" ht="12.75">
      <c r="A325" s="57"/>
    </row>
    <row r="326" ht="12.75">
      <c r="A326" s="57"/>
    </row>
    <row r="327" ht="12.75">
      <c r="A327" s="57"/>
    </row>
    <row r="328" ht="12.75">
      <c r="A328" s="57"/>
    </row>
    <row r="329" ht="12.75">
      <c r="A329" s="57"/>
    </row>
    <row r="330" ht="12.75">
      <c r="A330" s="57"/>
    </row>
    <row r="331" ht="12.75">
      <c r="A331" s="57"/>
    </row>
    <row r="332" ht="12.75">
      <c r="A332" s="57"/>
    </row>
    <row r="333" ht="12.75">
      <c r="A333" s="57"/>
    </row>
    <row r="334" ht="12.75">
      <c r="A334" s="57"/>
    </row>
    <row r="335" ht="12.75">
      <c r="A335" s="57"/>
    </row>
    <row r="336" ht="12.75">
      <c r="A336" s="57"/>
    </row>
    <row r="337" ht="12.75">
      <c r="A337" s="57"/>
    </row>
    <row r="338" ht="12.75">
      <c r="A338" s="57"/>
    </row>
    <row r="339" ht="12.75">
      <c r="A339" s="57"/>
    </row>
    <row r="340" ht="12.75">
      <c r="A340" s="57"/>
    </row>
    <row r="341" ht="12.75">
      <c r="A341" s="57"/>
    </row>
    <row r="342" ht="12.75">
      <c r="A342" s="57"/>
    </row>
    <row r="343" ht="12.75">
      <c r="A343" s="57"/>
    </row>
    <row r="344" ht="12.75">
      <c r="A344" s="57"/>
    </row>
    <row r="345" ht="12.75">
      <c r="A345" s="57"/>
    </row>
    <row r="346" ht="12.75">
      <c r="A346" s="57"/>
    </row>
    <row r="347" ht="12.75">
      <c r="A347" s="57"/>
    </row>
    <row r="348" ht="12.75">
      <c r="A348" s="57"/>
    </row>
    <row r="349" ht="12.75">
      <c r="A349" s="57"/>
    </row>
    <row r="350" ht="12.75">
      <c r="A350" s="57"/>
    </row>
    <row r="351" ht="12.75">
      <c r="A351" s="57"/>
    </row>
    <row r="352" ht="12.75">
      <c r="A352" s="57"/>
    </row>
    <row r="353" ht="12.75">
      <c r="A353" s="57"/>
    </row>
    <row r="354" ht="12.75">
      <c r="A354" s="57"/>
    </row>
    <row r="355" ht="12.75">
      <c r="A355" s="57"/>
    </row>
    <row r="356" ht="12.75">
      <c r="A356" s="57"/>
    </row>
    <row r="357" ht="12.75">
      <c r="A357" s="57"/>
    </row>
    <row r="358" ht="12.75">
      <c r="A358" s="57"/>
    </row>
    <row r="359" ht="12.75">
      <c r="A359" s="57"/>
    </row>
    <row r="360" ht="12.75">
      <c r="A360" s="57"/>
    </row>
    <row r="361" ht="12.75">
      <c r="A361" s="57"/>
    </row>
    <row r="362" ht="12.75">
      <c r="A362" s="57"/>
    </row>
    <row r="363" ht="12.75">
      <c r="A363" s="57"/>
    </row>
    <row r="364" ht="12.75">
      <c r="A364" s="57"/>
    </row>
    <row r="365" ht="12.75">
      <c r="A365" s="57"/>
    </row>
    <row r="366" ht="12.75">
      <c r="A366" s="57"/>
    </row>
    <row r="367" ht="12.75">
      <c r="A367" s="57"/>
    </row>
    <row r="368" ht="12.75">
      <c r="A368" s="57"/>
    </row>
    <row r="369" ht="12.75">
      <c r="A369" s="57"/>
    </row>
    <row r="370" ht="12.75">
      <c r="A370" s="57"/>
    </row>
    <row r="371" ht="12.75">
      <c r="A371" s="57"/>
    </row>
    <row r="372" ht="12.75">
      <c r="A372" s="57"/>
    </row>
    <row r="373" ht="12.75">
      <c r="A373" s="57"/>
    </row>
    <row r="374" ht="12.75">
      <c r="A374" s="57"/>
    </row>
    <row r="375" ht="12.75">
      <c r="A375" s="57"/>
    </row>
    <row r="376" ht="12.75">
      <c r="A376" s="57"/>
    </row>
    <row r="377" ht="12.75">
      <c r="A377" s="57"/>
    </row>
    <row r="378" ht="12.75">
      <c r="A378" s="57"/>
    </row>
    <row r="379" ht="12.75">
      <c r="A379" s="57"/>
    </row>
    <row r="380" ht="12.75">
      <c r="A380" s="53"/>
    </row>
    <row r="381" ht="12.75">
      <c r="A381" s="53"/>
    </row>
    <row r="382" ht="12.75">
      <c r="A382" s="53"/>
    </row>
    <row r="383" ht="12.75">
      <c r="A383" s="53"/>
    </row>
    <row r="384" ht="12.75">
      <c r="A384" s="53"/>
    </row>
    <row r="385" ht="12.75">
      <c r="A385" s="53"/>
    </row>
    <row r="386" ht="12.75">
      <c r="A386" s="53"/>
    </row>
    <row r="387" ht="12.75">
      <c r="A387" s="53"/>
    </row>
    <row r="388" ht="12.75">
      <c r="A388" s="53"/>
    </row>
    <row r="389" ht="12.75">
      <c r="A389" s="53"/>
    </row>
    <row r="390" ht="12.75">
      <c r="A390" s="53"/>
    </row>
    <row r="391" ht="12.75">
      <c r="A391" s="53"/>
    </row>
    <row r="392" ht="12.75">
      <c r="A392" s="53"/>
    </row>
    <row r="393" ht="12.75">
      <c r="A393" s="53"/>
    </row>
    <row r="394" ht="12.75">
      <c r="A394" s="53"/>
    </row>
    <row r="395" ht="12.75">
      <c r="A395" s="53"/>
    </row>
    <row r="396" ht="12.75">
      <c r="A396" s="53"/>
    </row>
    <row r="397" ht="12.75">
      <c r="A397" s="53"/>
    </row>
    <row r="398" ht="12.75">
      <c r="A398" s="53"/>
    </row>
    <row r="399" ht="12.75">
      <c r="A399" s="53"/>
    </row>
    <row r="400" ht="12.75">
      <c r="A400" s="53"/>
    </row>
    <row r="401" ht="12.75">
      <c r="A401" s="53"/>
    </row>
    <row r="402" ht="12.75">
      <c r="A402" s="53"/>
    </row>
    <row r="403" ht="12.75">
      <c r="A403" s="53"/>
    </row>
    <row r="404" ht="12.75">
      <c r="A404" s="53"/>
    </row>
    <row r="405" ht="12.75">
      <c r="A405" s="53"/>
    </row>
    <row r="406" ht="12.75">
      <c r="A406" s="53"/>
    </row>
    <row r="407" ht="12.75">
      <c r="A407" s="53"/>
    </row>
    <row r="408" ht="12.75">
      <c r="A408" s="53"/>
    </row>
    <row r="409" ht="12.75">
      <c r="A409" s="53"/>
    </row>
    <row r="410" ht="12.75">
      <c r="A410" s="53"/>
    </row>
    <row r="411" ht="12.75">
      <c r="A411" s="53"/>
    </row>
    <row r="412" ht="12.75">
      <c r="A412" s="53"/>
    </row>
    <row r="413" ht="12.75">
      <c r="A413" s="53"/>
    </row>
    <row r="414" ht="12.75">
      <c r="A414" s="53"/>
    </row>
    <row r="415" ht="12.75">
      <c r="A415" s="53"/>
    </row>
    <row r="416" ht="12.75">
      <c r="A416" s="53"/>
    </row>
    <row r="417" ht="12.75">
      <c r="A417" s="53"/>
    </row>
    <row r="418" ht="12.75">
      <c r="A418" s="53"/>
    </row>
    <row r="419" ht="12.75">
      <c r="A419" s="53"/>
    </row>
    <row r="420" ht="12.75">
      <c r="A420" s="53"/>
    </row>
    <row r="421" ht="12.75">
      <c r="A421" s="53"/>
    </row>
    <row r="422" ht="12.75">
      <c r="A422" s="53"/>
    </row>
    <row r="423" ht="12.75">
      <c r="A423" s="53"/>
    </row>
    <row r="424" ht="12.75">
      <c r="A424" s="53"/>
    </row>
    <row r="425" ht="12.75">
      <c r="A425" s="53"/>
    </row>
    <row r="426" ht="12.75">
      <c r="A426" s="53"/>
    </row>
    <row r="427" ht="12.75">
      <c r="A427" s="53"/>
    </row>
    <row r="428" ht="12.75">
      <c r="A428" s="53"/>
    </row>
    <row r="429" ht="12.75">
      <c r="A429" s="53"/>
    </row>
    <row r="430" ht="12.75">
      <c r="A430" s="53"/>
    </row>
    <row r="431" ht="12.75">
      <c r="A431" s="53"/>
    </row>
    <row r="432" ht="12.75">
      <c r="A432" s="53"/>
    </row>
    <row r="433" ht="12.75">
      <c r="A433" s="53"/>
    </row>
    <row r="434" ht="12.75">
      <c r="A434" s="53"/>
    </row>
    <row r="435" ht="12.75">
      <c r="A435" s="53"/>
    </row>
    <row r="436" ht="12.75">
      <c r="A436" s="53"/>
    </row>
    <row r="437" ht="12.75">
      <c r="A437" s="53"/>
    </row>
    <row r="438" ht="12.75">
      <c r="A438" s="53"/>
    </row>
    <row r="439" ht="12.75">
      <c r="A439" s="53"/>
    </row>
    <row r="440" ht="12.75">
      <c r="A440" s="53"/>
    </row>
    <row r="441" ht="12.75">
      <c r="A441" s="53"/>
    </row>
    <row r="442" ht="12.75">
      <c r="A442" s="53"/>
    </row>
    <row r="443" ht="12.75">
      <c r="A443" s="53"/>
    </row>
    <row r="444" ht="12.75">
      <c r="A444" s="53"/>
    </row>
    <row r="445" ht="12.75">
      <c r="A445" s="53"/>
    </row>
    <row r="446" ht="12.75">
      <c r="A446" s="53"/>
    </row>
    <row r="447" ht="12.75">
      <c r="A447" s="53"/>
    </row>
    <row r="448" ht="12.75">
      <c r="A448" s="53"/>
    </row>
    <row r="449" ht="12.75">
      <c r="A449" s="53"/>
    </row>
    <row r="450" ht="12.75">
      <c r="A450" s="53"/>
    </row>
    <row r="451" ht="12.75">
      <c r="A451" s="53"/>
    </row>
    <row r="452" ht="12.75">
      <c r="A452" s="53"/>
    </row>
    <row r="453" ht="12.75">
      <c r="A453" s="53"/>
    </row>
    <row r="454" ht="12.75">
      <c r="A454" s="53"/>
    </row>
    <row r="455" ht="12.75">
      <c r="A455" s="53"/>
    </row>
    <row r="456" ht="12.75">
      <c r="A456" s="53"/>
    </row>
    <row r="457" ht="12.75">
      <c r="A457" s="53"/>
    </row>
    <row r="458" ht="12.75">
      <c r="A458" s="53"/>
    </row>
    <row r="459" ht="12.75">
      <c r="A459" s="53"/>
    </row>
    <row r="460" ht="12.75">
      <c r="A460" s="53"/>
    </row>
    <row r="461" ht="12.75">
      <c r="A461" s="53"/>
    </row>
    <row r="462" ht="12.75">
      <c r="A462" s="53"/>
    </row>
    <row r="463" ht="12.75">
      <c r="A463" s="53"/>
    </row>
    <row r="464" ht="12.75">
      <c r="A464" s="53"/>
    </row>
    <row r="465" ht="12.75">
      <c r="A465" s="53"/>
    </row>
    <row r="466" ht="12.75">
      <c r="A466" s="53"/>
    </row>
    <row r="467" ht="12.75">
      <c r="A467" s="53"/>
    </row>
    <row r="468" ht="12.75">
      <c r="A468" s="53"/>
    </row>
    <row r="469" ht="12.75">
      <c r="A469" s="53"/>
    </row>
    <row r="470" ht="12.75">
      <c r="A470" s="53"/>
    </row>
    <row r="471" ht="12.75">
      <c r="A471" s="53"/>
    </row>
    <row r="472" ht="12.75">
      <c r="A472" s="53"/>
    </row>
    <row r="473" ht="12.75">
      <c r="A473" s="53"/>
    </row>
    <row r="474" ht="12.75">
      <c r="A474" s="53"/>
    </row>
    <row r="475" ht="12.75">
      <c r="A475" s="53"/>
    </row>
    <row r="476" ht="12.75">
      <c r="A476" s="53"/>
    </row>
    <row r="477" ht="12.75">
      <c r="A477" s="53"/>
    </row>
    <row r="478" ht="12.75">
      <c r="A478" s="53"/>
    </row>
    <row r="479" ht="12.75">
      <c r="A479" s="53"/>
    </row>
    <row r="480" ht="12.75">
      <c r="A480" s="53"/>
    </row>
    <row r="481" ht="12.75">
      <c r="A481" s="53"/>
    </row>
    <row r="482" ht="12.75">
      <c r="A482" s="53"/>
    </row>
    <row r="483" ht="12.75">
      <c r="A483" s="53"/>
    </row>
    <row r="484" ht="12.75">
      <c r="A484" s="53"/>
    </row>
    <row r="485" ht="12.75">
      <c r="A485" s="53"/>
    </row>
    <row r="486" ht="12.75">
      <c r="A486" s="53"/>
    </row>
    <row r="487" ht="12.75">
      <c r="A487" s="53"/>
    </row>
    <row r="488" ht="12.75">
      <c r="A488" s="53"/>
    </row>
    <row r="489" ht="12.75">
      <c r="A489" s="53"/>
    </row>
    <row r="490" ht="12.75">
      <c r="A490" s="53"/>
    </row>
    <row r="491" ht="12.75">
      <c r="A491" s="53"/>
    </row>
    <row r="492" ht="12.75">
      <c r="A492" s="53"/>
    </row>
    <row r="493" ht="12.75">
      <c r="A493" s="53"/>
    </row>
    <row r="494" ht="12.75">
      <c r="A494" s="53"/>
    </row>
    <row r="495" ht="12.75">
      <c r="A495" s="53"/>
    </row>
    <row r="496" ht="12.75">
      <c r="A496" s="53"/>
    </row>
    <row r="497" ht="12.75">
      <c r="A497" s="53"/>
    </row>
    <row r="498" ht="12.75">
      <c r="A498" s="53"/>
    </row>
    <row r="499" ht="12.75">
      <c r="A499" s="53"/>
    </row>
    <row r="500" ht="12.75">
      <c r="A500" s="53"/>
    </row>
    <row r="501" ht="12.75">
      <c r="A501" s="53"/>
    </row>
    <row r="502" ht="12.75">
      <c r="A502" s="53"/>
    </row>
    <row r="503" ht="12.75">
      <c r="A503" s="53"/>
    </row>
    <row r="504" ht="12.75">
      <c r="A504" s="53"/>
    </row>
    <row r="505" ht="12.75">
      <c r="A505" s="53"/>
    </row>
    <row r="506" ht="12.75">
      <c r="A506" s="53"/>
    </row>
    <row r="507" ht="12.75">
      <c r="A507" s="53"/>
    </row>
    <row r="508" ht="12.75">
      <c r="A508" s="53"/>
    </row>
    <row r="509" ht="12.75">
      <c r="A509" s="53"/>
    </row>
    <row r="510" ht="12.75">
      <c r="A510" s="53"/>
    </row>
    <row r="511" ht="12.75">
      <c r="A511" s="53"/>
    </row>
    <row r="512" ht="12.75">
      <c r="A512" s="53"/>
    </row>
    <row r="513" ht="12.75">
      <c r="A513" s="53"/>
    </row>
    <row r="514" ht="12.75">
      <c r="A514" s="53"/>
    </row>
    <row r="515" ht="12.75">
      <c r="A515" s="53"/>
    </row>
    <row r="516" ht="12.75">
      <c r="A516" s="53"/>
    </row>
    <row r="517" ht="12.75">
      <c r="A517" s="53"/>
    </row>
    <row r="518" ht="12.75">
      <c r="A518" s="53"/>
    </row>
    <row r="519" ht="12.75">
      <c r="A519" s="53"/>
    </row>
    <row r="520" ht="12.75">
      <c r="A520" s="53"/>
    </row>
    <row r="521" ht="12.75">
      <c r="A521" s="53"/>
    </row>
    <row r="522" ht="12.75">
      <c r="A522" s="53"/>
    </row>
    <row r="523" ht="12.75">
      <c r="A523" s="53"/>
    </row>
    <row r="524" ht="12.75">
      <c r="A524" s="53"/>
    </row>
    <row r="525" ht="12.75">
      <c r="A525" s="53"/>
    </row>
    <row r="526" ht="12.75">
      <c r="A526" s="53"/>
    </row>
    <row r="527" ht="12.75">
      <c r="A527" s="53"/>
    </row>
    <row r="528" ht="12.75">
      <c r="A528" s="53"/>
    </row>
    <row r="529" ht="12.75">
      <c r="A529" s="53"/>
    </row>
    <row r="530" ht="12.75">
      <c r="A530" s="53"/>
    </row>
    <row r="531" ht="12.75">
      <c r="A531" s="53"/>
    </row>
    <row r="532" ht="12.75">
      <c r="A532" s="53"/>
    </row>
    <row r="533" ht="12.75">
      <c r="A533" s="53"/>
    </row>
    <row r="534" ht="12.75">
      <c r="A534" s="53"/>
    </row>
    <row r="535" ht="12.75">
      <c r="A535" s="53"/>
    </row>
    <row r="536" ht="12.75">
      <c r="A536" s="53"/>
    </row>
    <row r="537" ht="12.75">
      <c r="A537" s="53"/>
    </row>
    <row r="538" ht="12.75">
      <c r="A538" s="53"/>
    </row>
    <row r="539" ht="12.75">
      <c r="A539" s="53"/>
    </row>
    <row r="540" ht="12.75">
      <c r="A540" s="53"/>
    </row>
    <row r="541" ht="12.75">
      <c r="A541" s="53"/>
    </row>
    <row r="542" ht="12.75">
      <c r="A542" s="53"/>
    </row>
    <row r="543" ht="12.75">
      <c r="A543" s="53"/>
    </row>
    <row r="544" ht="12.75">
      <c r="A544" s="53"/>
    </row>
    <row r="545" ht="12.75">
      <c r="A545" s="53"/>
    </row>
    <row r="546" ht="12.75">
      <c r="A546" s="53"/>
    </row>
    <row r="547" ht="12.75">
      <c r="A547" s="53"/>
    </row>
    <row r="548" ht="12.75">
      <c r="A548" s="53"/>
    </row>
    <row r="549" ht="12.75">
      <c r="A549" s="53"/>
    </row>
    <row r="550" ht="12.75">
      <c r="A550" s="53"/>
    </row>
    <row r="551" ht="12.75">
      <c r="A551" s="53"/>
    </row>
    <row r="552" ht="12.75">
      <c r="A552" s="53"/>
    </row>
    <row r="553" ht="12.75">
      <c r="A553" s="53"/>
    </row>
    <row r="554" ht="12.75">
      <c r="A554" s="53"/>
    </row>
    <row r="555" ht="12.75">
      <c r="A555" s="53"/>
    </row>
    <row r="556" ht="12.75">
      <c r="A556" s="53"/>
    </row>
    <row r="557" ht="12.75">
      <c r="A557" s="53"/>
    </row>
    <row r="558" ht="12.75">
      <c r="A558" s="53"/>
    </row>
    <row r="559" ht="12.75">
      <c r="A559" s="53"/>
    </row>
    <row r="560" ht="12.75">
      <c r="A560" s="53"/>
    </row>
    <row r="561" ht="12.75">
      <c r="A561" s="53"/>
    </row>
    <row r="562" ht="12.75">
      <c r="A562" s="53"/>
    </row>
    <row r="563" ht="12.75">
      <c r="A563" s="53"/>
    </row>
    <row r="564" ht="12.75">
      <c r="A564" s="53"/>
    </row>
    <row r="565" ht="12.75">
      <c r="A565" s="53"/>
    </row>
    <row r="566" ht="12.75">
      <c r="A566" s="53"/>
    </row>
    <row r="567" ht="12.75">
      <c r="A567" s="53"/>
    </row>
    <row r="568" ht="12.75">
      <c r="A568" s="53"/>
    </row>
    <row r="569" ht="12.75">
      <c r="A569" s="53"/>
    </row>
    <row r="570" ht="12.75">
      <c r="A570" s="53"/>
    </row>
    <row r="571" ht="12.75">
      <c r="A571" s="53"/>
    </row>
    <row r="572" ht="12.75">
      <c r="A572" s="53"/>
    </row>
    <row r="573" ht="12.75">
      <c r="A573" s="53"/>
    </row>
    <row r="574" ht="12.75">
      <c r="A574" s="53"/>
    </row>
    <row r="575" ht="12.75">
      <c r="A575" s="53"/>
    </row>
    <row r="576" ht="12.75">
      <c r="A576" s="53"/>
    </row>
    <row r="577" ht="12.75">
      <c r="A577" s="53"/>
    </row>
    <row r="578" ht="12.75">
      <c r="A578" s="53"/>
    </row>
    <row r="579" ht="12.75">
      <c r="A579" s="53"/>
    </row>
    <row r="580" ht="12.75">
      <c r="A580" s="53"/>
    </row>
    <row r="581" ht="12.75">
      <c r="A581" s="53"/>
    </row>
    <row r="582" ht="12.75">
      <c r="A582" s="53"/>
    </row>
    <row r="583" ht="12.75">
      <c r="A583" s="53"/>
    </row>
    <row r="584" ht="12.75">
      <c r="A584" s="53"/>
    </row>
    <row r="585" ht="12.75">
      <c r="A585" s="53"/>
    </row>
    <row r="586" ht="12.75">
      <c r="A586" s="53"/>
    </row>
    <row r="587" ht="12.75">
      <c r="A587" s="53"/>
    </row>
    <row r="588" ht="12.75">
      <c r="A588" s="53"/>
    </row>
    <row r="589" ht="12.75">
      <c r="A589" s="53"/>
    </row>
    <row r="590" ht="12.75">
      <c r="A590" s="53"/>
    </row>
    <row r="591" ht="12.75">
      <c r="A591" s="53"/>
    </row>
    <row r="592" ht="12.75">
      <c r="A592" s="53"/>
    </row>
    <row r="593" ht="12.75">
      <c r="A593" s="53"/>
    </row>
    <row r="594" ht="12.75">
      <c r="A594" s="53"/>
    </row>
    <row r="595" ht="12.75">
      <c r="A595" s="53"/>
    </row>
    <row r="596" ht="12.75">
      <c r="A596" s="53"/>
    </row>
    <row r="597" ht="12.75">
      <c r="A597" s="53"/>
    </row>
    <row r="598" ht="12.75">
      <c r="A598" s="53"/>
    </row>
    <row r="599" ht="12.75">
      <c r="A599" s="53"/>
    </row>
    <row r="600" ht="12.75">
      <c r="A600" s="53"/>
    </row>
    <row r="601" ht="12.75">
      <c r="A601" s="53"/>
    </row>
    <row r="602" ht="12.75">
      <c r="A602" s="53"/>
    </row>
    <row r="603" ht="12.75">
      <c r="A603" s="53"/>
    </row>
    <row r="604" ht="12.75">
      <c r="A604" s="53"/>
    </row>
    <row r="605" ht="12.75">
      <c r="A605" s="53"/>
    </row>
    <row r="606" ht="12.75">
      <c r="A606" s="53"/>
    </row>
    <row r="607" ht="12.75">
      <c r="A607" s="53"/>
    </row>
    <row r="608" ht="12.75">
      <c r="A608" s="53"/>
    </row>
    <row r="609" ht="12.75">
      <c r="A609" s="53"/>
    </row>
    <row r="610" ht="12.75">
      <c r="A610" s="53"/>
    </row>
    <row r="611" ht="12.75">
      <c r="A611" s="53"/>
    </row>
    <row r="612" ht="12.75">
      <c r="A612" s="53"/>
    </row>
    <row r="613" ht="12.75">
      <c r="A613" s="53"/>
    </row>
    <row r="614" ht="12.75">
      <c r="A614" s="53"/>
    </row>
    <row r="615" ht="12.75">
      <c r="A615" s="53"/>
    </row>
    <row r="616" ht="12.75">
      <c r="A616" s="53"/>
    </row>
    <row r="617" ht="12.75">
      <c r="A617" s="53"/>
    </row>
    <row r="618" ht="12.75">
      <c r="A618" s="53"/>
    </row>
    <row r="619" ht="12.75">
      <c r="A619" s="53"/>
    </row>
    <row r="620" ht="12.75">
      <c r="A620" s="53"/>
    </row>
    <row r="621" ht="12.75">
      <c r="A621" s="53"/>
    </row>
    <row r="622" ht="12.75">
      <c r="A622" s="53"/>
    </row>
    <row r="623" ht="12.75">
      <c r="A623" s="53"/>
    </row>
    <row r="624" ht="12.75">
      <c r="A624" s="53"/>
    </row>
    <row r="625" ht="12.75">
      <c r="A625" s="53"/>
    </row>
    <row r="626" ht="12.75">
      <c r="A626" s="53"/>
    </row>
    <row r="627" ht="12.75">
      <c r="A627" s="53"/>
    </row>
    <row r="628" ht="12.75">
      <c r="A628" s="53"/>
    </row>
    <row r="629" ht="12.75">
      <c r="A629" s="53"/>
    </row>
    <row r="630" ht="12.75">
      <c r="A630" s="53"/>
    </row>
    <row r="631" ht="12.75">
      <c r="A631" s="53"/>
    </row>
    <row r="632" ht="12.75">
      <c r="A632" s="53"/>
    </row>
    <row r="633" ht="12.75">
      <c r="A633" s="53"/>
    </row>
    <row r="634" ht="12.75">
      <c r="A634" s="53"/>
    </row>
    <row r="635" ht="12.75">
      <c r="A635" s="53"/>
    </row>
    <row r="636" ht="12.75">
      <c r="A636" s="53"/>
    </row>
    <row r="637" ht="12.75">
      <c r="A637" s="53"/>
    </row>
    <row r="638" ht="12.75">
      <c r="A638" s="53"/>
    </row>
    <row r="639" ht="12.75">
      <c r="A639" s="53"/>
    </row>
    <row r="640" ht="12.75">
      <c r="A640" s="53"/>
    </row>
    <row r="641" ht="12.75">
      <c r="A641" s="53"/>
    </row>
    <row r="642" ht="12.75">
      <c r="A642" s="53"/>
    </row>
    <row r="643" ht="12.75">
      <c r="A643" s="53"/>
    </row>
    <row r="644" ht="12.75">
      <c r="A644" s="53"/>
    </row>
    <row r="645" ht="12.75">
      <c r="A645" s="53"/>
    </row>
    <row r="646" ht="12.75">
      <c r="A646" s="53"/>
    </row>
    <row r="647" ht="12.75">
      <c r="A647" s="53"/>
    </row>
    <row r="648" ht="12.75">
      <c r="A648" s="53"/>
    </row>
    <row r="649" ht="12.75">
      <c r="A649" s="53"/>
    </row>
    <row r="650" ht="12.75">
      <c r="A650" s="53"/>
    </row>
    <row r="651" ht="12.75">
      <c r="A651" s="53"/>
    </row>
    <row r="652" ht="12.75">
      <c r="A652" s="53"/>
    </row>
    <row r="653" ht="12.75">
      <c r="A653" s="53"/>
    </row>
    <row r="654" ht="12.75">
      <c r="A654" s="53"/>
    </row>
    <row r="655" ht="12.75">
      <c r="A655" s="53"/>
    </row>
    <row r="656" ht="12.75">
      <c r="A656" s="53"/>
    </row>
    <row r="657" ht="12.75">
      <c r="A657" s="53"/>
    </row>
    <row r="658" ht="12.75">
      <c r="A658" s="53"/>
    </row>
    <row r="659" ht="12.75">
      <c r="A659" s="53"/>
    </row>
    <row r="660" ht="12.75">
      <c r="A660" s="53"/>
    </row>
    <row r="661" ht="12.75">
      <c r="A661" s="53"/>
    </row>
    <row r="662" ht="12.75">
      <c r="A662" s="53"/>
    </row>
    <row r="663" ht="12.75">
      <c r="A663" s="53"/>
    </row>
    <row r="664" ht="12.75">
      <c r="A664" s="53"/>
    </row>
    <row r="665" ht="12.75">
      <c r="A665" s="53"/>
    </row>
    <row r="666" ht="12.75">
      <c r="A666" s="53"/>
    </row>
    <row r="667" ht="12.75">
      <c r="A667" s="53"/>
    </row>
    <row r="668" ht="12.75">
      <c r="A668" s="53"/>
    </row>
    <row r="669" ht="12.75">
      <c r="A669" s="53"/>
    </row>
    <row r="670" ht="12.75">
      <c r="A670" s="53"/>
    </row>
    <row r="671" ht="12.75">
      <c r="A671" s="53"/>
    </row>
    <row r="672" ht="12.75">
      <c r="A672" s="53"/>
    </row>
    <row r="673" ht="12.75">
      <c r="A673" s="53"/>
    </row>
    <row r="674" ht="12.75">
      <c r="A674" s="53"/>
    </row>
    <row r="675" ht="12.75">
      <c r="A675" s="53"/>
    </row>
    <row r="676" ht="12.75">
      <c r="A676" s="53"/>
    </row>
    <row r="677" ht="12.75">
      <c r="A677" s="53"/>
    </row>
    <row r="678" ht="12.75">
      <c r="A678" s="53"/>
    </row>
    <row r="679" ht="12.75">
      <c r="A679" s="53"/>
    </row>
    <row r="680" ht="12.75">
      <c r="A680" s="53"/>
    </row>
    <row r="681" ht="12.75">
      <c r="A681" s="53"/>
    </row>
    <row r="682" ht="12.75">
      <c r="A682" s="53"/>
    </row>
    <row r="683" ht="12.75">
      <c r="A683" s="53"/>
    </row>
    <row r="684" ht="12.75">
      <c r="A684" s="53"/>
    </row>
    <row r="685" ht="12.75">
      <c r="A685" s="53"/>
    </row>
    <row r="686" ht="12.75">
      <c r="A686" s="53"/>
    </row>
    <row r="687" ht="12.75">
      <c r="A687" s="53"/>
    </row>
    <row r="688" ht="12.75">
      <c r="A688" s="53"/>
    </row>
    <row r="689" ht="12.75">
      <c r="A689" s="53"/>
    </row>
    <row r="690" ht="12.75">
      <c r="A690" s="53"/>
    </row>
    <row r="691" ht="12.75">
      <c r="A691" s="53"/>
    </row>
    <row r="692" ht="12.75">
      <c r="A692" s="53"/>
    </row>
    <row r="693" ht="12.75">
      <c r="A693" s="53"/>
    </row>
    <row r="694" ht="12.75">
      <c r="A694" s="53"/>
    </row>
    <row r="695" ht="12.75">
      <c r="A695" s="53"/>
    </row>
    <row r="696" ht="12.75">
      <c r="A696" s="53"/>
    </row>
    <row r="697" ht="12.75">
      <c r="A697" s="53"/>
    </row>
    <row r="698" ht="12.75">
      <c r="A698" s="53"/>
    </row>
    <row r="699" ht="12.75">
      <c r="A699" s="53"/>
    </row>
    <row r="700" ht="12.75">
      <c r="A700" s="53"/>
    </row>
    <row r="701" ht="12.75">
      <c r="A701" s="53"/>
    </row>
    <row r="702" ht="12.75">
      <c r="A702" s="53"/>
    </row>
    <row r="703" ht="12.75">
      <c r="A703" s="53"/>
    </row>
    <row r="704" ht="12.75">
      <c r="A704" s="53"/>
    </row>
    <row r="705" ht="12.75">
      <c r="A705" s="53"/>
    </row>
    <row r="706" ht="12.75">
      <c r="A706" s="53"/>
    </row>
    <row r="707" ht="12.75">
      <c r="A707" s="53"/>
    </row>
    <row r="708" ht="12.75">
      <c r="A708" s="53"/>
    </row>
    <row r="709" ht="12.75">
      <c r="A709" s="53"/>
    </row>
    <row r="710" ht="12.75">
      <c r="A710" s="53"/>
    </row>
    <row r="711" ht="12.75">
      <c r="A711" s="53"/>
    </row>
    <row r="712" ht="12.75">
      <c r="A712" s="53"/>
    </row>
    <row r="713" ht="12.75">
      <c r="A713" s="53"/>
    </row>
    <row r="714" ht="12.75">
      <c r="A714" s="53"/>
    </row>
    <row r="715" ht="12.75">
      <c r="A715" s="53"/>
    </row>
    <row r="716" ht="12.75">
      <c r="A716" s="53"/>
    </row>
    <row r="717" ht="12.75">
      <c r="A717" s="53"/>
    </row>
    <row r="718" ht="12.75">
      <c r="A718" s="53"/>
    </row>
    <row r="719" ht="12.75">
      <c r="A719" s="53"/>
    </row>
    <row r="720" ht="12.75">
      <c r="A720" s="53"/>
    </row>
    <row r="721" ht="12.75">
      <c r="A721" s="53"/>
    </row>
    <row r="722" ht="12.75">
      <c r="A722" s="53"/>
    </row>
    <row r="723" ht="12.75">
      <c r="A723" s="53"/>
    </row>
    <row r="724" ht="12.75">
      <c r="A724" s="53"/>
    </row>
    <row r="725" ht="12.75">
      <c r="A725" s="53"/>
    </row>
    <row r="726" ht="12.75">
      <c r="A726" s="53"/>
    </row>
    <row r="727" ht="12.75">
      <c r="A727" s="53"/>
    </row>
    <row r="728" ht="12.75">
      <c r="A728" s="53"/>
    </row>
    <row r="729" ht="12.75">
      <c r="A729" s="53"/>
    </row>
    <row r="730" ht="12.75">
      <c r="A730" s="53"/>
    </row>
    <row r="731" ht="12.75">
      <c r="A731" s="53"/>
    </row>
    <row r="732" ht="12.75">
      <c r="A732" s="53"/>
    </row>
    <row r="733" ht="12.75">
      <c r="A733" s="53"/>
    </row>
    <row r="734" ht="12.75">
      <c r="A734" s="53"/>
    </row>
    <row r="735" ht="12.75">
      <c r="A735" s="53"/>
    </row>
    <row r="736" ht="12.75">
      <c r="A736" s="53"/>
    </row>
    <row r="737" ht="12.75">
      <c r="A737" s="53"/>
    </row>
    <row r="738" ht="12.75">
      <c r="A738" s="53"/>
    </row>
    <row r="739" ht="12.75">
      <c r="A739" s="53"/>
    </row>
    <row r="740" ht="12.75">
      <c r="A740" s="53"/>
    </row>
    <row r="741" ht="12.75">
      <c r="A741" s="53"/>
    </row>
    <row r="742" ht="12.75">
      <c r="A742" s="53"/>
    </row>
    <row r="743" ht="12.75">
      <c r="A743" s="53"/>
    </row>
    <row r="744" ht="12.75">
      <c r="A744" s="53"/>
    </row>
    <row r="745" ht="12.75">
      <c r="A745" s="53"/>
    </row>
    <row r="746" ht="12.75">
      <c r="A746" s="53"/>
    </row>
    <row r="747" ht="12.75">
      <c r="A747" s="53"/>
    </row>
    <row r="748" ht="12.75">
      <c r="A748" s="53"/>
    </row>
    <row r="749" ht="12.75">
      <c r="A749" s="53"/>
    </row>
    <row r="750" ht="12.75">
      <c r="A750" s="53"/>
    </row>
    <row r="751" ht="12.75">
      <c r="A751" s="53"/>
    </row>
    <row r="752" ht="12.75">
      <c r="A752" s="53"/>
    </row>
    <row r="753" ht="12.75">
      <c r="A753" s="53"/>
    </row>
    <row r="754" ht="12.75">
      <c r="A754" s="53"/>
    </row>
    <row r="755" ht="12.75">
      <c r="A755" s="53"/>
    </row>
    <row r="756" ht="12.75">
      <c r="A756" s="53"/>
    </row>
    <row r="757" ht="12.75">
      <c r="A757" s="53"/>
    </row>
    <row r="758" ht="12.75">
      <c r="A758" s="53"/>
    </row>
    <row r="759" ht="12.75">
      <c r="A759" s="53"/>
    </row>
    <row r="760" ht="12.75">
      <c r="A760" s="53"/>
    </row>
    <row r="761" ht="12.75">
      <c r="A761" s="53"/>
    </row>
    <row r="762" ht="12.75">
      <c r="A762" s="53"/>
    </row>
    <row r="763" ht="12.75">
      <c r="A763" s="53"/>
    </row>
    <row r="764" ht="12.75">
      <c r="A764" s="53"/>
    </row>
    <row r="765" ht="12.75">
      <c r="A765" s="53"/>
    </row>
    <row r="766" ht="12.75">
      <c r="A766" s="53"/>
    </row>
    <row r="767" ht="12.75">
      <c r="A767" s="53"/>
    </row>
    <row r="768" ht="12.75">
      <c r="A768" s="53"/>
    </row>
    <row r="769" ht="12.75">
      <c r="A769" s="53"/>
    </row>
    <row r="770" ht="12.75">
      <c r="A770" s="53"/>
    </row>
    <row r="771" ht="12.75">
      <c r="A771" s="53"/>
    </row>
    <row r="772" ht="12.75">
      <c r="A772" s="53"/>
    </row>
    <row r="773" ht="12.75">
      <c r="A773" s="53"/>
    </row>
    <row r="774" ht="12.75">
      <c r="A774" s="53"/>
    </row>
    <row r="775" ht="12.75">
      <c r="A775" s="53"/>
    </row>
    <row r="776" ht="12.75">
      <c r="A776" s="53"/>
    </row>
    <row r="777" ht="12.75">
      <c r="A777" s="53"/>
    </row>
    <row r="778" ht="12.75">
      <c r="A778" s="53"/>
    </row>
    <row r="779" ht="12.75">
      <c r="A779" s="53"/>
    </row>
    <row r="780" ht="12.75">
      <c r="A780" s="53"/>
    </row>
    <row r="781" ht="12.75">
      <c r="A781" s="53"/>
    </row>
    <row r="782" ht="12.75">
      <c r="A782" s="53"/>
    </row>
    <row r="783" ht="12.75">
      <c r="A783" s="53"/>
    </row>
    <row r="784" ht="12.75">
      <c r="A784" s="53"/>
    </row>
    <row r="785" ht="12.75">
      <c r="A785" s="53"/>
    </row>
    <row r="786" ht="12.75">
      <c r="A786" s="53"/>
    </row>
    <row r="787" ht="12.75">
      <c r="A787" s="53"/>
    </row>
    <row r="788" ht="12.75">
      <c r="A788" s="53"/>
    </row>
    <row r="789" ht="12.75">
      <c r="A789" s="53"/>
    </row>
    <row r="790" ht="12.75">
      <c r="A790" s="53"/>
    </row>
    <row r="791" ht="12.75">
      <c r="A791" s="53"/>
    </row>
    <row r="792" ht="12.75">
      <c r="A792" s="53"/>
    </row>
    <row r="793" ht="12.75">
      <c r="A793" s="53"/>
    </row>
    <row r="794" ht="12.75">
      <c r="A794" s="53"/>
    </row>
    <row r="795" ht="12.75">
      <c r="A795" s="53"/>
    </row>
    <row r="796" ht="12.75">
      <c r="A796" s="53"/>
    </row>
    <row r="797" ht="12.75">
      <c r="A797" s="53"/>
    </row>
    <row r="798" ht="12.75">
      <c r="A798" s="53"/>
    </row>
    <row r="799" ht="12.75">
      <c r="A799" s="53"/>
    </row>
    <row r="800" ht="12.75">
      <c r="A800" s="53"/>
    </row>
    <row r="801" ht="12.75">
      <c r="A801" s="53"/>
    </row>
    <row r="802" ht="12.75">
      <c r="A802" s="53"/>
    </row>
    <row r="803" ht="12.75">
      <c r="A803" s="53"/>
    </row>
    <row r="804" ht="12.75">
      <c r="A804" s="53"/>
    </row>
    <row r="805" ht="12.75">
      <c r="A805" s="53"/>
    </row>
    <row r="806" ht="12.75">
      <c r="A806" s="53"/>
    </row>
    <row r="807" ht="12.75">
      <c r="A807" s="53"/>
    </row>
    <row r="808" ht="12.75">
      <c r="A808" s="53"/>
    </row>
    <row r="809" ht="12.75">
      <c r="A809" s="53"/>
    </row>
    <row r="810" ht="12.75">
      <c r="A810" s="53"/>
    </row>
    <row r="811" ht="12.75">
      <c r="A811" s="53"/>
    </row>
    <row r="812" ht="12.75">
      <c r="A812" s="53"/>
    </row>
    <row r="813" ht="12.75">
      <c r="A813" s="53"/>
    </row>
    <row r="814" ht="12.75">
      <c r="A814" s="53"/>
    </row>
    <row r="815" ht="12.75">
      <c r="A815" s="53"/>
    </row>
    <row r="816" ht="12.75">
      <c r="A816" s="53"/>
    </row>
    <row r="817" ht="12.75">
      <c r="A817" s="53"/>
    </row>
    <row r="818" ht="12.75">
      <c r="A818" s="53"/>
    </row>
    <row r="819" ht="12.75">
      <c r="A819" s="53"/>
    </row>
    <row r="820" ht="12.75">
      <c r="A820" s="53"/>
    </row>
    <row r="821" ht="12.75">
      <c r="A821" s="53"/>
    </row>
    <row r="822" ht="12.75">
      <c r="A822" s="53"/>
    </row>
    <row r="823" ht="12.75">
      <c r="A823" s="53"/>
    </row>
    <row r="824" ht="12.75">
      <c r="A824" s="53"/>
    </row>
    <row r="825" ht="12.75">
      <c r="A825" s="53"/>
    </row>
    <row r="826" ht="12.75">
      <c r="A826" s="53"/>
    </row>
    <row r="827" ht="12.75">
      <c r="A827" s="53"/>
    </row>
    <row r="828" ht="12.75">
      <c r="A828" s="53"/>
    </row>
    <row r="829" ht="12.75">
      <c r="A829" s="53"/>
    </row>
    <row r="830" ht="12.75">
      <c r="A830" s="53"/>
    </row>
    <row r="831" ht="12.75">
      <c r="A831" s="53"/>
    </row>
    <row r="832" ht="12.75">
      <c r="A832" s="53"/>
    </row>
    <row r="833" ht="12.75">
      <c r="A833" s="53"/>
    </row>
    <row r="834" ht="12.75">
      <c r="A834" s="53"/>
    </row>
    <row r="835" ht="12.75">
      <c r="A835" s="53"/>
    </row>
    <row r="836" ht="12.75">
      <c r="A836" s="53"/>
    </row>
    <row r="837" ht="12.75">
      <c r="A837" s="53"/>
    </row>
    <row r="838" ht="12.75">
      <c r="A838" s="53"/>
    </row>
    <row r="839" ht="12.75">
      <c r="A839" s="53"/>
    </row>
    <row r="840" ht="12.75">
      <c r="A840" s="53"/>
    </row>
    <row r="841" ht="12.75">
      <c r="A841" s="53"/>
    </row>
    <row r="842" ht="12.75">
      <c r="A842" s="53"/>
    </row>
    <row r="843" ht="12.75">
      <c r="A843" s="53"/>
    </row>
    <row r="844" ht="12.75">
      <c r="A844" s="53"/>
    </row>
    <row r="845" ht="12.75">
      <c r="A845" s="53"/>
    </row>
    <row r="846" ht="12.75">
      <c r="A846" s="53"/>
    </row>
    <row r="847" ht="12.75">
      <c r="A847" s="53"/>
    </row>
    <row r="848" ht="12.75">
      <c r="A848" s="53"/>
    </row>
    <row r="849" ht="12.75">
      <c r="A849" s="53"/>
    </row>
    <row r="850" ht="12.75">
      <c r="A850" s="53"/>
    </row>
    <row r="851" ht="12.75">
      <c r="A851" s="53"/>
    </row>
    <row r="852" ht="12.75">
      <c r="A852" s="53"/>
    </row>
    <row r="853" ht="12.75">
      <c r="A853" s="53"/>
    </row>
    <row r="854" ht="12.75">
      <c r="A854" s="53"/>
    </row>
    <row r="855" ht="12.75">
      <c r="A855" s="53"/>
    </row>
    <row r="856" ht="12.75">
      <c r="A856" s="53"/>
    </row>
    <row r="857" ht="12.75">
      <c r="A857" s="53"/>
    </row>
    <row r="858" ht="12.75">
      <c r="A858" s="53"/>
    </row>
    <row r="859" ht="12.75">
      <c r="A859" s="53"/>
    </row>
    <row r="860" ht="12.75">
      <c r="A860" s="53"/>
    </row>
    <row r="861" ht="12.75">
      <c r="A861" s="53"/>
    </row>
    <row r="862" ht="12.75">
      <c r="A862" s="53"/>
    </row>
    <row r="863" ht="12.75">
      <c r="A863" s="53"/>
    </row>
    <row r="864" ht="12.75">
      <c r="A864" s="53"/>
    </row>
    <row r="865" ht="12.75">
      <c r="A865" s="53"/>
    </row>
    <row r="866" ht="12.75">
      <c r="A866" s="53"/>
    </row>
    <row r="867" ht="12.75">
      <c r="A867" s="53"/>
    </row>
    <row r="868" ht="12.75">
      <c r="A868" s="53"/>
    </row>
    <row r="869" ht="12.75">
      <c r="A869" s="53"/>
    </row>
    <row r="870" ht="12.75">
      <c r="A870" s="53"/>
    </row>
    <row r="871" ht="12.75">
      <c r="A871" s="53"/>
    </row>
    <row r="872" ht="12.75">
      <c r="A872" s="53"/>
    </row>
    <row r="873" ht="12.75">
      <c r="A873" s="53"/>
    </row>
    <row r="874" ht="12.75">
      <c r="A874" s="53"/>
    </row>
    <row r="875" ht="12.75">
      <c r="A875" s="53"/>
    </row>
    <row r="876" ht="12.75">
      <c r="A876" s="53"/>
    </row>
    <row r="877" ht="12.75">
      <c r="A877" s="53"/>
    </row>
    <row r="878" ht="12.75">
      <c r="A878" s="53"/>
    </row>
    <row r="879" ht="12.75">
      <c r="A879" s="53"/>
    </row>
    <row r="880" ht="12.75">
      <c r="A880" s="53"/>
    </row>
    <row r="881" ht="12.75">
      <c r="A881" s="53"/>
    </row>
    <row r="882" ht="12.75">
      <c r="A882" s="53"/>
    </row>
    <row r="883" ht="12.75">
      <c r="A883" s="53"/>
    </row>
    <row r="884" ht="12.75">
      <c r="A884" s="53"/>
    </row>
    <row r="885" ht="12.75">
      <c r="A885" s="53"/>
    </row>
    <row r="886" ht="12.75">
      <c r="A886" s="53"/>
    </row>
    <row r="887" ht="12.75">
      <c r="A887" s="53"/>
    </row>
    <row r="888" ht="12.75">
      <c r="A888" s="53"/>
    </row>
    <row r="889" ht="12.75">
      <c r="A889" s="53"/>
    </row>
    <row r="890" ht="12.75">
      <c r="A890" s="53"/>
    </row>
    <row r="891" ht="12.75">
      <c r="A891" s="53"/>
    </row>
    <row r="892" ht="12.75">
      <c r="A892" s="53"/>
    </row>
    <row r="893" ht="12.75">
      <c r="A893" s="53"/>
    </row>
    <row r="894" ht="12.75">
      <c r="A894" s="53"/>
    </row>
    <row r="895" ht="12.75">
      <c r="A895" s="53"/>
    </row>
    <row r="896" ht="12.75">
      <c r="A896" s="53"/>
    </row>
    <row r="897" ht="12.75">
      <c r="A897" s="53"/>
    </row>
    <row r="898" ht="12.75">
      <c r="A898" s="53"/>
    </row>
    <row r="899" ht="12.75">
      <c r="A899" s="53"/>
    </row>
    <row r="900" ht="12.75">
      <c r="A900" s="53"/>
    </row>
    <row r="901" ht="12.75">
      <c r="A901" s="53"/>
    </row>
    <row r="902" ht="12.75">
      <c r="A902" s="53"/>
    </row>
    <row r="903" ht="12.75">
      <c r="A903" s="53"/>
    </row>
    <row r="904" ht="12.75">
      <c r="A904" s="53"/>
    </row>
    <row r="905" ht="12.75">
      <c r="A905" s="53"/>
    </row>
    <row r="906" ht="12.75">
      <c r="A906" s="53"/>
    </row>
    <row r="907" ht="12.75">
      <c r="A907" s="53"/>
    </row>
    <row r="908" ht="12.75">
      <c r="A908" s="53"/>
    </row>
    <row r="909" ht="12.75">
      <c r="A909" s="53"/>
    </row>
    <row r="910" ht="12.75">
      <c r="A910" s="53"/>
    </row>
    <row r="911" ht="12.75">
      <c r="A911" s="53"/>
    </row>
    <row r="912" ht="12.75">
      <c r="A912" s="53"/>
    </row>
    <row r="913" ht="12.75">
      <c r="A913" s="53"/>
    </row>
    <row r="914" ht="12.75">
      <c r="A914" s="53"/>
    </row>
    <row r="915" ht="12.75">
      <c r="A915" s="53"/>
    </row>
    <row r="916" ht="12.75">
      <c r="A916" s="53"/>
    </row>
    <row r="917" ht="12.75">
      <c r="A917" s="53"/>
    </row>
    <row r="918" ht="12.75">
      <c r="A918" s="53"/>
    </row>
    <row r="919" ht="12.75">
      <c r="A919" s="53"/>
    </row>
    <row r="920" ht="12.75">
      <c r="A920" s="53"/>
    </row>
    <row r="921" ht="12.75">
      <c r="A921" s="53"/>
    </row>
    <row r="922" ht="12.75">
      <c r="A922" s="53"/>
    </row>
    <row r="923" ht="12.75">
      <c r="A923" s="53"/>
    </row>
    <row r="924" ht="12.75">
      <c r="A924" s="53"/>
    </row>
    <row r="925" ht="12.75">
      <c r="A925" s="53"/>
    </row>
    <row r="926" ht="12.75">
      <c r="A926" s="53"/>
    </row>
    <row r="927" ht="12.75">
      <c r="A927" s="53"/>
    </row>
    <row r="928" ht="12.75">
      <c r="A928" s="53"/>
    </row>
    <row r="929" ht="12.75">
      <c r="A929" s="53"/>
    </row>
    <row r="930" ht="12.75">
      <c r="A930" s="53"/>
    </row>
    <row r="931" ht="12.75">
      <c r="A931" s="53"/>
    </row>
    <row r="932" ht="12.75">
      <c r="A932" s="53"/>
    </row>
    <row r="933" ht="12.75">
      <c r="A933" s="53"/>
    </row>
    <row r="934" ht="12.75">
      <c r="A934" s="53"/>
    </row>
    <row r="935" ht="12.75">
      <c r="A935" s="53"/>
    </row>
    <row r="936" ht="12.75">
      <c r="A936" s="53"/>
    </row>
    <row r="937" ht="12.75">
      <c r="A937" s="53"/>
    </row>
    <row r="938" ht="12.75">
      <c r="A938" s="53"/>
    </row>
    <row r="939" ht="12.75">
      <c r="A939" s="53"/>
    </row>
    <row r="940" ht="12.75">
      <c r="A940" s="53"/>
    </row>
    <row r="941" ht="12.75">
      <c r="A941" s="53"/>
    </row>
    <row r="942" ht="12.75">
      <c r="A942" s="53"/>
    </row>
    <row r="943" ht="12.75">
      <c r="A943" s="53"/>
    </row>
    <row r="944" ht="12.75">
      <c r="A944" s="53"/>
    </row>
    <row r="945" ht="12.75">
      <c r="A945" s="53"/>
    </row>
    <row r="946" ht="12.75">
      <c r="A946" s="53"/>
    </row>
    <row r="947" ht="12.75">
      <c r="A947" s="53"/>
    </row>
    <row r="948" ht="12.75">
      <c r="A948" s="53"/>
    </row>
    <row r="949" ht="12.75">
      <c r="A949" s="53"/>
    </row>
    <row r="950" ht="12.75">
      <c r="A950" s="53"/>
    </row>
    <row r="951" ht="12.75">
      <c r="A951" s="53"/>
    </row>
    <row r="952" ht="12.75">
      <c r="A952" s="53"/>
    </row>
    <row r="953" ht="12.75">
      <c r="A953" s="53"/>
    </row>
    <row r="954" ht="12.75">
      <c r="A954" s="53"/>
    </row>
    <row r="955" ht="12.75">
      <c r="A955" s="53"/>
    </row>
    <row r="956" ht="12.75">
      <c r="A956" s="53"/>
    </row>
    <row r="957" ht="12.75">
      <c r="A957" s="53"/>
    </row>
    <row r="958" ht="12.75">
      <c r="A958" s="53"/>
    </row>
    <row r="959" ht="12.75">
      <c r="A959" s="53"/>
    </row>
    <row r="960" ht="12.75">
      <c r="A960" s="53"/>
    </row>
    <row r="961" ht="12.75">
      <c r="A961" s="53"/>
    </row>
    <row r="962" ht="12.75">
      <c r="A962" s="53"/>
    </row>
    <row r="963" ht="12.75">
      <c r="A963" s="53"/>
    </row>
    <row r="964" ht="12.75">
      <c r="A964" s="53"/>
    </row>
    <row r="965" ht="12.75">
      <c r="A965" s="53"/>
    </row>
    <row r="966" ht="12.75">
      <c r="A966" s="53"/>
    </row>
    <row r="967" ht="12.75">
      <c r="A967" s="53"/>
    </row>
    <row r="968" ht="12.75">
      <c r="A968" s="53"/>
    </row>
    <row r="969" ht="12.75">
      <c r="A969" s="53"/>
    </row>
    <row r="970" ht="12.75">
      <c r="A970" s="53"/>
    </row>
    <row r="971" ht="12.75">
      <c r="A971" s="53"/>
    </row>
    <row r="972" ht="12.75">
      <c r="A972" s="53"/>
    </row>
    <row r="973" ht="12.75">
      <c r="A973" s="53"/>
    </row>
    <row r="974" ht="12.75">
      <c r="A974" s="53"/>
    </row>
    <row r="975" ht="12.75">
      <c r="A975" s="53"/>
    </row>
    <row r="976" ht="12.75">
      <c r="A976" s="53"/>
    </row>
    <row r="977" ht="12.75">
      <c r="A977" s="53"/>
    </row>
    <row r="978" ht="12.75">
      <c r="A978" s="53"/>
    </row>
    <row r="979" ht="12.75">
      <c r="A979" s="53"/>
    </row>
    <row r="980" ht="12.75">
      <c r="A980" s="53"/>
    </row>
    <row r="981" ht="12.75">
      <c r="A981" s="53"/>
    </row>
    <row r="982" ht="12.75">
      <c r="A982" s="53"/>
    </row>
    <row r="983" ht="12.75">
      <c r="A983" s="53"/>
    </row>
    <row r="984" ht="12.75">
      <c r="A984" s="53"/>
    </row>
    <row r="985" ht="12.75">
      <c r="A985" s="53"/>
    </row>
    <row r="986" ht="12.75">
      <c r="A986" s="53"/>
    </row>
    <row r="987" ht="12.75">
      <c r="A987" s="53"/>
    </row>
    <row r="988" ht="12.75">
      <c r="A988" s="53"/>
    </row>
    <row r="989" ht="12.75">
      <c r="A989" s="53"/>
    </row>
    <row r="990" ht="12.75">
      <c r="A990" s="53"/>
    </row>
    <row r="991" ht="12.75">
      <c r="A991" s="53"/>
    </row>
    <row r="992" ht="12.75">
      <c r="A992" s="53"/>
    </row>
    <row r="993" ht="12.75">
      <c r="A993" s="53"/>
    </row>
    <row r="994" ht="12.75">
      <c r="A994" s="53"/>
    </row>
    <row r="995" ht="12.75">
      <c r="A995" s="53"/>
    </row>
    <row r="996" ht="12.75">
      <c r="A996" s="53"/>
    </row>
    <row r="997" ht="12.75">
      <c r="A997" s="53"/>
    </row>
    <row r="998" ht="12.75">
      <c r="A998" s="53"/>
    </row>
    <row r="999" ht="12.75">
      <c r="A999" s="53"/>
    </row>
    <row r="1000" ht="12.75">
      <c r="A1000" s="53"/>
    </row>
    <row r="1001" ht="12.75">
      <c r="A1001" s="53"/>
    </row>
    <row r="1002" ht="12.75">
      <c r="A1002" s="53"/>
    </row>
    <row r="1003" ht="12.75">
      <c r="A1003" s="53"/>
    </row>
    <row r="1004" ht="12.75">
      <c r="A1004" s="53"/>
    </row>
    <row r="1005" ht="12.75">
      <c r="A1005" s="53"/>
    </row>
    <row r="1006" ht="12.75">
      <c r="A1006" s="53"/>
    </row>
    <row r="1007" ht="12.75">
      <c r="A1007" s="53"/>
    </row>
    <row r="1008" ht="12.75">
      <c r="A1008" s="53"/>
    </row>
    <row r="1009" ht="12.75">
      <c r="A1009" s="53"/>
    </row>
    <row r="1010" ht="12.75">
      <c r="A1010" s="53"/>
    </row>
    <row r="1011" ht="12.75">
      <c r="A1011" s="53"/>
    </row>
    <row r="1012" ht="12.75">
      <c r="A1012" s="53"/>
    </row>
    <row r="1013" ht="12.75">
      <c r="A1013" s="53"/>
    </row>
    <row r="1014" ht="12.75">
      <c r="A1014" s="53"/>
    </row>
    <row r="1015" ht="12.75">
      <c r="A1015" s="53"/>
    </row>
    <row r="1016" ht="12.75">
      <c r="A1016" s="53"/>
    </row>
    <row r="1017" ht="12.75">
      <c r="A1017" s="53"/>
    </row>
    <row r="1018" ht="12.75">
      <c r="A1018" s="53"/>
    </row>
    <row r="1019" ht="12.75">
      <c r="A1019" s="53"/>
    </row>
    <row r="1020" ht="12.75">
      <c r="A1020" s="53"/>
    </row>
    <row r="1021" ht="12.75">
      <c r="A1021" s="53"/>
    </row>
    <row r="1022" ht="12.75">
      <c r="A1022" s="53"/>
    </row>
    <row r="1023" ht="12.75">
      <c r="A1023" s="53"/>
    </row>
    <row r="1024" ht="12.75">
      <c r="A1024" s="53"/>
    </row>
    <row r="1025" ht="12.75">
      <c r="A1025" s="53"/>
    </row>
    <row r="1026" ht="12.75">
      <c r="A1026" s="53"/>
    </row>
    <row r="1027" ht="12.75">
      <c r="A1027" s="53"/>
    </row>
    <row r="1028" ht="12.75">
      <c r="A1028" s="53"/>
    </row>
    <row r="1029" ht="12.75">
      <c r="A1029" s="53"/>
    </row>
    <row r="1030" ht="12.75">
      <c r="A1030" s="53"/>
    </row>
    <row r="1031" ht="12.75">
      <c r="A1031" s="53"/>
    </row>
    <row r="1032" ht="12.75">
      <c r="A1032" s="53"/>
    </row>
    <row r="1033" ht="12.75">
      <c r="A1033" s="53"/>
    </row>
    <row r="1034" ht="12.75">
      <c r="A1034" s="53"/>
    </row>
    <row r="1035" ht="12.75">
      <c r="A1035" s="53"/>
    </row>
    <row r="1036" ht="12.75">
      <c r="A1036" s="53"/>
    </row>
    <row r="1037" ht="12.75">
      <c r="A1037" s="53"/>
    </row>
    <row r="1038" ht="12.75">
      <c r="A1038" s="53"/>
    </row>
    <row r="1039" ht="12.75">
      <c r="A1039" s="53"/>
    </row>
    <row r="1040" ht="12.75">
      <c r="A1040" s="53"/>
    </row>
    <row r="1041" ht="12.75">
      <c r="A1041" s="53"/>
    </row>
    <row r="1042" ht="12.75">
      <c r="A1042" s="53"/>
    </row>
    <row r="1043" ht="12.75">
      <c r="A1043" s="53"/>
    </row>
    <row r="1044" ht="12.75">
      <c r="A1044" s="53"/>
    </row>
    <row r="1045" ht="12.75">
      <c r="A1045" s="53"/>
    </row>
    <row r="1046" ht="12.75">
      <c r="A1046" s="53"/>
    </row>
    <row r="1047" ht="12.75">
      <c r="A1047" s="53"/>
    </row>
    <row r="1048" ht="12.75">
      <c r="A1048" s="53"/>
    </row>
    <row r="1049" ht="12.75">
      <c r="A1049" s="53"/>
    </row>
    <row r="1050" ht="12.75">
      <c r="A1050" s="53"/>
    </row>
    <row r="1051" ht="12.75">
      <c r="A1051" s="53"/>
    </row>
    <row r="1052" ht="12.75">
      <c r="A1052" s="53"/>
    </row>
    <row r="1053" ht="12.75">
      <c r="A1053" s="53"/>
    </row>
    <row r="1054" ht="12.75">
      <c r="A1054" s="53"/>
    </row>
    <row r="1055" ht="12.75">
      <c r="A1055" s="53"/>
    </row>
    <row r="1056" ht="12.75">
      <c r="A1056" s="53"/>
    </row>
    <row r="1057" ht="12.75">
      <c r="A1057" s="53"/>
    </row>
    <row r="1058" ht="12.75">
      <c r="A1058" s="53"/>
    </row>
    <row r="1059" ht="12.75">
      <c r="A1059" s="53"/>
    </row>
    <row r="1060" ht="12.75">
      <c r="A1060" s="53"/>
    </row>
    <row r="1061" ht="12.75">
      <c r="A1061" s="53"/>
    </row>
    <row r="1062" ht="12.75">
      <c r="A1062" s="53"/>
    </row>
    <row r="1063" ht="12.75">
      <c r="A1063" s="53"/>
    </row>
    <row r="1064" ht="12.75">
      <c r="A1064" s="53"/>
    </row>
    <row r="1065" ht="12.75">
      <c r="A1065" s="53"/>
    </row>
    <row r="1066" ht="12.75">
      <c r="A1066" s="53"/>
    </row>
    <row r="1067" ht="12.75">
      <c r="A1067" s="53"/>
    </row>
    <row r="1068" ht="12.75">
      <c r="A1068" s="53"/>
    </row>
    <row r="1069" ht="12.75">
      <c r="A1069" s="53"/>
    </row>
    <row r="1070" ht="12.75">
      <c r="A1070" s="53"/>
    </row>
    <row r="1071" ht="12.75">
      <c r="A1071" s="53"/>
    </row>
    <row r="1072" ht="12.75">
      <c r="A1072" s="53"/>
    </row>
    <row r="1073" ht="12.75">
      <c r="A1073" s="53"/>
    </row>
    <row r="1074" ht="12.75">
      <c r="A1074" s="53"/>
    </row>
    <row r="1075" ht="12.75">
      <c r="A1075" s="53"/>
    </row>
    <row r="1076" ht="12.75">
      <c r="A1076" s="53"/>
    </row>
    <row r="1077" ht="12.75">
      <c r="A1077" s="53"/>
    </row>
    <row r="1078" ht="12.75">
      <c r="A1078" s="53"/>
    </row>
    <row r="1079" ht="12.75">
      <c r="A1079" s="53"/>
    </row>
    <row r="1080" ht="12.75">
      <c r="A1080" s="53"/>
    </row>
    <row r="1081" ht="12.75">
      <c r="A1081" s="53"/>
    </row>
    <row r="1082" ht="12.75">
      <c r="A1082" s="53"/>
    </row>
    <row r="1083" ht="12.75">
      <c r="A1083" s="53"/>
    </row>
    <row r="1084" ht="12.75">
      <c r="A1084" s="53"/>
    </row>
    <row r="1085" ht="12.75">
      <c r="A1085" s="53"/>
    </row>
    <row r="1086" ht="12.75">
      <c r="A1086" s="53"/>
    </row>
    <row r="1087" ht="12.75">
      <c r="A1087" s="53"/>
    </row>
    <row r="1088" ht="12.75">
      <c r="A1088" s="53"/>
    </row>
    <row r="1089" ht="12.75">
      <c r="A1089" s="53"/>
    </row>
    <row r="1090" ht="12.75">
      <c r="A1090" s="53"/>
    </row>
    <row r="1091" ht="12.75">
      <c r="A1091" s="53"/>
    </row>
    <row r="1092" ht="12.75">
      <c r="A1092" s="53"/>
    </row>
    <row r="1093" ht="12.75">
      <c r="A1093" s="53"/>
    </row>
    <row r="1094" ht="12.75">
      <c r="A1094" s="53"/>
    </row>
    <row r="1095" ht="12.75">
      <c r="A1095" s="53"/>
    </row>
    <row r="1096" ht="12.75">
      <c r="A1096" s="53"/>
    </row>
    <row r="1097" ht="12.75">
      <c r="A1097" s="53"/>
    </row>
    <row r="1098" ht="12.75">
      <c r="A1098" s="53"/>
    </row>
    <row r="1099" ht="12.75">
      <c r="A1099" s="53"/>
    </row>
    <row r="1100" ht="12.75">
      <c r="A1100" s="53"/>
    </row>
    <row r="1101" ht="12.75">
      <c r="A1101" s="53"/>
    </row>
    <row r="1102" ht="12.75">
      <c r="A1102" s="53"/>
    </row>
    <row r="1103" ht="12.75">
      <c r="A1103" s="53"/>
    </row>
    <row r="1104" ht="12.75">
      <c r="A1104" s="53"/>
    </row>
    <row r="1105" ht="12.75">
      <c r="A1105" s="53"/>
    </row>
    <row r="1106" ht="12.75">
      <c r="A1106" s="53"/>
    </row>
    <row r="1107" ht="12.75">
      <c r="A1107" s="53"/>
    </row>
    <row r="1108" ht="12.75">
      <c r="A1108" s="53"/>
    </row>
    <row r="1109" ht="12.75">
      <c r="A1109" s="53"/>
    </row>
    <row r="1110" ht="12.75">
      <c r="A1110" s="53"/>
    </row>
    <row r="1111" ht="12.75">
      <c r="A1111" s="53"/>
    </row>
    <row r="1112" ht="12.75">
      <c r="A1112" s="53"/>
    </row>
    <row r="1113" ht="12.75">
      <c r="A1113" s="53"/>
    </row>
    <row r="1114" ht="12.75">
      <c r="A1114" s="53"/>
    </row>
    <row r="1115" ht="12.75">
      <c r="A1115" s="53"/>
    </row>
    <row r="1116" ht="12.75">
      <c r="A1116" s="53"/>
    </row>
    <row r="1117" ht="12.75">
      <c r="A1117" s="53"/>
    </row>
    <row r="1118" ht="12.75">
      <c r="A1118" s="53"/>
    </row>
    <row r="1119" ht="12.75">
      <c r="A1119" s="53"/>
    </row>
    <row r="1120" ht="12.75">
      <c r="A1120" s="53"/>
    </row>
    <row r="1121" ht="12.75">
      <c r="A1121" s="53"/>
    </row>
    <row r="1122" ht="12.75">
      <c r="A1122" s="53"/>
    </row>
    <row r="1123" ht="12.75">
      <c r="A1123" s="53"/>
    </row>
    <row r="1124" ht="12.75">
      <c r="A1124" s="53"/>
    </row>
    <row r="1125" ht="12.75">
      <c r="A1125" s="53"/>
    </row>
    <row r="1126" ht="12.75">
      <c r="A1126" s="53"/>
    </row>
    <row r="1127" ht="12.75">
      <c r="A1127" s="53"/>
    </row>
    <row r="1128" ht="12.75">
      <c r="A1128" s="53"/>
    </row>
    <row r="1129" ht="12.75">
      <c r="A1129" s="53"/>
    </row>
    <row r="1130" ht="12.75">
      <c r="A1130" s="53"/>
    </row>
    <row r="1131" ht="12.75">
      <c r="A1131" s="53"/>
    </row>
    <row r="1132" ht="12.75">
      <c r="A1132" s="53"/>
    </row>
    <row r="1133" ht="12.75">
      <c r="A1133" s="53"/>
    </row>
    <row r="1134" ht="12.75">
      <c r="A1134" s="53"/>
    </row>
    <row r="1135" ht="12.75">
      <c r="A1135" s="53"/>
    </row>
    <row r="1136" ht="12.75">
      <c r="A1136" s="53"/>
    </row>
    <row r="1137" ht="12.75">
      <c r="A1137" s="53"/>
    </row>
    <row r="1138" ht="12.75">
      <c r="A1138" s="53"/>
    </row>
    <row r="1139" ht="12.75">
      <c r="A1139" s="53"/>
    </row>
    <row r="1140" ht="12.75">
      <c r="A1140" s="53"/>
    </row>
    <row r="1141" ht="12.75">
      <c r="A1141" s="53"/>
    </row>
    <row r="1142" ht="12.75">
      <c r="A1142" s="53"/>
    </row>
    <row r="1143" ht="12.75">
      <c r="A1143" s="53"/>
    </row>
    <row r="1144" ht="12.75">
      <c r="A1144" s="53"/>
    </row>
    <row r="1145" ht="12.75">
      <c r="A1145" s="53"/>
    </row>
    <row r="1146" ht="12.75">
      <c r="A1146" s="53"/>
    </row>
    <row r="1147" ht="12.75">
      <c r="A1147" s="53"/>
    </row>
    <row r="1148" ht="12.75">
      <c r="A1148" s="53"/>
    </row>
    <row r="1149" ht="12.75">
      <c r="A1149" s="53"/>
    </row>
    <row r="1150" ht="12.75">
      <c r="A1150" s="53"/>
    </row>
    <row r="1151" ht="12.75">
      <c r="A1151" s="53"/>
    </row>
    <row r="1152" ht="12.75">
      <c r="A1152" s="53"/>
    </row>
    <row r="1153" ht="12.75">
      <c r="A1153" s="53"/>
    </row>
    <row r="1154" ht="12.75">
      <c r="A1154" s="53"/>
    </row>
    <row r="1155" ht="12.75">
      <c r="A1155" s="53"/>
    </row>
    <row r="1156" ht="12.75">
      <c r="A1156" s="53"/>
    </row>
    <row r="1157" ht="12.75">
      <c r="A1157" s="53"/>
    </row>
    <row r="1158" ht="12.75">
      <c r="A1158" s="53"/>
    </row>
    <row r="1159" ht="12.75">
      <c r="A1159" s="53"/>
    </row>
    <row r="1160" ht="12.75">
      <c r="A1160" s="53"/>
    </row>
    <row r="1161" ht="12.75">
      <c r="A1161" s="53"/>
    </row>
    <row r="1162" ht="12.75">
      <c r="A1162" s="53"/>
    </row>
    <row r="1163" ht="12.75">
      <c r="A1163" s="53"/>
    </row>
    <row r="1164" ht="12.75">
      <c r="A1164" s="53"/>
    </row>
    <row r="1165" ht="12.75">
      <c r="A1165" s="53"/>
    </row>
    <row r="1166" ht="12.75">
      <c r="A1166" s="53"/>
    </row>
    <row r="1167" ht="12.75">
      <c r="A1167" s="53"/>
    </row>
    <row r="1168" ht="12.75">
      <c r="A1168" s="53"/>
    </row>
    <row r="1169" ht="12.75">
      <c r="A1169" s="53"/>
    </row>
    <row r="1170" ht="12.75">
      <c r="A1170" s="53"/>
    </row>
    <row r="1171" ht="12.75">
      <c r="A1171" s="53"/>
    </row>
    <row r="1172" ht="12.75">
      <c r="A1172" s="53"/>
    </row>
    <row r="1173" ht="12.75">
      <c r="A1173" s="53"/>
    </row>
    <row r="1174" ht="12.75">
      <c r="A1174" s="53"/>
    </row>
    <row r="1175" ht="12.75">
      <c r="A1175" s="53"/>
    </row>
    <row r="1176" ht="12.75">
      <c r="A1176" s="53"/>
    </row>
    <row r="1177" ht="12.75">
      <c r="A1177" s="53"/>
    </row>
    <row r="1178" ht="12.75">
      <c r="A1178" s="53"/>
    </row>
    <row r="1179" ht="12.75">
      <c r="A1179" s="53"/>
    </row>
    <row r="1180" ht="12.75">
      <c r="A1180" s="53"/>
    </row>
    <row r="1181" ht="12.75">
      <c r="A1181" s="53"/>
    </row>
    <row r="1182" ht="12.75">
      <c r="A1182" s="53"/>
    </row>
    <row r="1183" ht="12.75">
      <c r="A1183" s="53"/>
    </row>
    <row r="1184" ht="12.75">
      <c r="A1184" s="53"/>
    </row>
    <row r="1185" ht="12.75">
      <c r="A1185" s="53"/>
    </row>
    <row r="1186" ht="12.75">
      <c r="A1186" s="53"/>
    </row>
    <row r="1187" ht="12.75">
      <c r="A1187" s="53"/>
    </row>
    <row r="1188" ht="12.75">
      <c r="A1188" s="53"/>
    </row>
    <row r="1189" ht="12.75">
      <c r="A1189" s="53"/>
    </row>
    <row r="1190" ht="12.75">
      <c r="A1190" s="53"/>
    </row>
    <row r="1191" ht="12.75">
      <c r="A1191" s="53"/>
    </row>
    <row r="1192" ht="12.75">
      <c r="A1192" s="53"/>
    </row>
    <row r="1193" ht="12.75">
      <c r="A1193" s="53"/>
    </row>
    <row r="1194" ht="12.75">
      <c r="A1194" s="53"/>
    </row>
    <row r="1195" ht="12.75">
      <c r="A1195" s="53"/>
    </row>
    <row r="1196" ht="12.75">
      <c r="A1196" s="53"/>
    </row>
    <row r="1197" ht="12.75">
      <c r="A1197" s="53"/>
    </row>
    <row r="1198" ht="12.75">
      <c r="A1198" s="53"/>
    </row>
    <row r="1199" ht="12.75">
      <c r="A1199" s="53"/>
    </row>
    <row r="1200" ht="12.75">
      <c r="A1200" s="53"/>
    </row>
    <row r="1201" ht="12.75">
      <c r="A1201" s="53"/>
    </row>
    <row r="1202" ht="12.75">
      <c r="A1202" s="53"/>
    </row>
    <row r="1203" ht="12.75">
      <c r="A1203" s="53"/>
    </row>
    <row r="1204" ht="12.75">
      <c r="A1204" s="53"/>
    </row>
    <row r="1205" ht="12.75">
      <c r="A1205" s="53"/>
    </row>
    <row r="1206" ht="12.75">
      <c r="A1206" s="53"/>
    </row>
    <row r="1207" ht="12.75">
      <c r="A1207" s="53"/>
    </row>
    <row r="1208" ht="12.75">
      <c r="A1208" s="53"/>
    </row>
    <row r="1209" ht="12.75">
      <c r="A1209" s="53"/>
    </row>
    <row r="1210" ht="12.75">
      <c r="A1210" s="53"/>
    </row>
    <row r="1211" ht="12.75">
      <c r="A1211" s="53"/>
    </row>
    <row r="1212" ht="12.75">
      <c r="A1212" s="53"/>
    </row>
    <row r="1213" ht="12.75">
      <c r="A1213" s="53"/>
    </row>
    <row r="1214" ht="12.75">
      <c r="A1214" s="53"/>
    </row>
    <row r="1215" ht="12.75">
      <c r="A1215" s="53"/>
    </row>
    <row r="1216" ht="12.75">
      <c r="A1216" s="53"/>
    </row>
    <row r="1217" ht="12.75">
      <c r="A1217" s="53"/>
    </row>
    <row r="1218" ht="12.75">
      <c r="A1218" s="53"/>
    </row>
    <row r="1219" ht="12.75">
      <c r="A1219" s="53"/>
    </row>
    <row r="1220" ht="12.75">
      <c r="A1220" s="53"/>
    </row>
    <row r="1221" ht="12.75">
      <c r="A1221" s="53"/>
    </row>
    <row r="1222" ht="12.75">
      <c r="A1222" s="53"/>
    </row>
    <row r="1223" ht="12.75">
      <c r="A1223" s="53"/>
    </row>
    <row r="1224" ht="12.75">
      <c r="A1224" s="53"/>
    </row>
    <row r="1225" ht="12.75">
      <c r="A1225" s="53"/>
    </row>
    <row r="1226" ht="12.75">
      <c r="A1226" s="53"/>
    </row>
    <row r="1227" ht="12.75">
      <c r="A1227" s="53"/>
    </row>
    <row r="1228" ht="12.75">
      <c r="A1228" s="53"/>
    </row>
    <row r="1229" ht="12.75">
      <c r="A1229" s="53"/>
    </row>
    <row r="1230" ht="12.75">
      <c r="A1230" s="53"/>
    </row>
    <row r="1231" ht="12.75">
      <c r="A1231" s="53"/>
    </row>
    <row r="1232" ht="12.75">
      <c r="A1232" s="53"/>
    </row>
    <row r="1233" ht="12.75">
      <c r="A1233" s="53"/>
    </row>
    <row r="1234" ht="12.75">
      <c r="A1234" s="53"/>
    </row>
    <row r="1235" ht="12.75">
      <c r="A1235" s="53"/>
    </row>
    <row r="1236" ht="12.75">
      <c r="A1236" s="52"/>
    </row>
    <row r="1237" ht="12.75">
      <c r="A1237" s="52"/>
    </row>
    <row r="1238" ht="12.75">
      <c r="A1238" s="52"/>
    </row>
    <row r="1239" ht="12.75">
      <c r="A1239" s="52"/>
    </row>
    <row r="1240" ht="12.75">
      <c r="A1240" s="52"/>
    </row>
    <row r="1241" ht="12.75">
      <c r="A1241" s="52"/>
    </row>
    <row r="1242" ht="12.75">
      <c r="A1242" s="52"/>
    </row>
    <row r="1243" ht="12.75">
      <c r="A1243" s="52"/>
    </row>
    <row r="1244" ht="12.75">
      <c r="A1244" s="52"/>
    </row>
    <row r="1245" ht="12.75">
      <c r="A1245" s="52"/>
    </row>
    <row r="1246" ht="12.75">
      <c r="A1246" s="52"/>
    </row>
    <row r="1247" ht="12.75">
      <c r="A1247" s="52"/>
    </row>
    <row r="1248" ht="12.75">
      <c r="A1248" s="52"/>
    </row>
    <row r="1249" ht="12.75">
      <c r="A1249" s="52"/>
    </row>
    <row r="1250" ht="12.75">
      <c r="A1250" s="52"/>
    </row>
    <row r="1251" ht="12.75">
      <c r="A1251" s="52"/>
    </row>
    <row r="1252" ht="12.75">
      <c r="A1252" s="52"/>
    </row>
    <row r="1253" ht="12.75">
      <c r="A1253" s="52"/>
    </row>
    <row r="1254" ht="12.75">
      <c r="A1254" s="52"/>
    </row>
    <row r="1255" ht="12.75">
      <c r="A1255" s="52"/>
    </row>
    <row r="1256" ht="12.75">
      <c r="A1256" s="52"/>
    </row>
    <row r="1257" ht="12.75">
      <c r="A1257" s="52"/>
    </row>
    <row r="1258" ht="12.75">
      <c r="A1258" s="52"/>
    </row>
    <row r="1259" ht="12.75">
      <c r="A1259" s="52"/>
    </row>
    <row r="1260" ht="12.75">
      <c r="A1260" s="52"/>
    </row>
    <row r="1261" ht="12.75">
      <c r="A1261" s="52"/>
    </row>
    <row r="1262" ht="12.75">
      <c r="A1262" s="52"/>
    </row>
    <row r="1263" ht="12.75">
      <c r="A1263" s="52"/>
    </row>
    <row r="1264" ht="12.75">
      <c r="A1264" s="52"/>
    </row>
    <row r="1265" ht="12.75">
      <c r="A1265" s="52"/>
    </row>
    <row r="1266" ht="12.75">
      <c r="A1266" s="52"/>
    </row>
    <row r="1267" ht="12.75">
      <c r="A1267" s="52"/>
    </row>
    <row r="1268" ht="12.75">
      <c r="A1268" s="52"/>
    </row>
    <row r="1269" ht="12.75">
      <c r="A1269" s="52"/>
    </row>
    <row r="1270" ht="12.75">
      <c r="A1270" s="52"/>
    </row>
    <row r="1271" ht="12.75">
      <c r="A1271" s="52"/>
    </row>
    <row r="1272" ht="12.75">
      <c r="A1272" s="52"/>
    </row>
    <row r="1273" ht="12.75">
      <c r="A1273" s="52"/>
    </row>
    <row r="1274" ht="12.75">
      <c r="A1274" s="52"/>
    </row>
    <row r="1275" ht="12.75">
      <c r="A1275" s="52"/>
    </row>
    <row r="1276" ht="12.75">
      <c r="A1276" s="52"/>
    </row>
    <row r="1277" ht="12.75">
      <c r="A1277" s="52"/>
    </row>
    <row r="1278" ht="12.75">
      <c r="A1278" s="52"/>
    </row>
    <row r="1279" ht="12.75">
      <c r="A1279" s="52"/>
    </row>
    <row r="1280" ht="12.75">
      <c r="A1280" s="52"/>
    </row>
    <row r="1281" ht="12.75">
      <c r="A1281" s="52"/>
    </row>
    <row r="1282" ht="12.75">
      <c r="A1282" s="52"/>
    </row>
    <row r="1283" ht="12.75">
      <c r="A1283" s="52"/>
    </row>
    <row r="1284" ht="12.75">
      <c r="A1284" s="52"/>
    </row>
    <row r="1285" ht="12.75">
      <c r="A1285" s="52"/>
    </row>
    <row r="1286" ht="12.75">
      <c r="A1286" s="52"/>
    </row>
    <row r="1287" ht="12.75">
      <c r="A1287" s="52"/>
    </row>
    <row r="1288" ht="12.75">
      <c r="A1288" s="52"/>
    </row>
    <row r="1289" ht="12.75">
      <c r="A1289" s="52"/>
    </row>
    <row r="1290" ht="12.75">
      <c r="A1290" s="52"/>
    </row>
    <row r="1291" ht="12.75">
      <c r="A1291" s="52"/>
    </row>
    <row r="1292" ht="12.75">
      <c r="A1292" s="52"/>
    </row>
    <row r="1293" ht="12.75">
      <c r="A1293" s="52"/>
    </row>
    <row r="1294" ht="12.75">
      <c r="A1294" s="52"/>
    </row>
    <row r="1295" ht="12.75">
      <c r="A1295" s="52"/>
    </row>
    <row r="1296" ht="12.75">
      <c r="A1296" s="52"/>
    </row>
    <row r="1297" ht="12.75">
      <c r="A1297" s="52"/>
    </row>
    <row r="1298" ht="12.75">
      <c r="A1298" s="52"/>
    </row>
    <row r="1299" ht="12.75">
      <c r="A1299" s="52"/>
    </row>
    <row r="1300" ht="12.75">
      <c r="A1300" s="52"/>
    </row>
    <row r="1301" ht="12.75">
      <c r="A1301" s="52"/>
    </row>
    <row r="1302" ht="12.75">
      <c r="A1302" s="52"/>
    </row>
    <row r="1303" ht="12.75">
      <c r="A1303" s="52"/>
    </row>
    <row r="1304" ht="12.75">
      <c r="A1304" s="52"/>
    </row>
    <row r="1305" ht="12.75">
      <c r="A1305" s="52"/>
    </row>
    <row r="1306" ht="12.75">
      <c r="A1306" s="52"/>
    </row>
    <row r="1307" ht="12.75">
      <c r="A1307" s="52"/>
    </row>
    <row r="1308" ht="12.75">
      <c r="A1308" s="52"/>
    </row>
    <row r="1309" ht="12.75">
      <c r="A1309" s="52"/>
    </row>
    <row r="1310" ht="12.75">
      <c r="A1310" s="52"/>
    </row>
    <row r="1311" ht="12.75">
      <c r="A1311" s="52"/>
    </row>
    <row r="1312" ht="12.75">
      <c r="A1312" s="52"/>
    </row>
    <row r="1313" ht="12.75">
      <c r="A1313" s="52"/>
    </row>
    <row r="1314" ht="12.75">
      <c r="A1314" s="52"/>
    </row>
    <row r="1315" ht="12.75">
      <c r="A1315" s="52"/>
    </row>
    <row r="1316" ht="12.75">
      <c r="A1316" s="52"/>
    </row>
    <row r="1317" ht="12.75">
      <c r="A1317" s="52"/>
    </row>
    <row r="1318" ht="12.75">
      <c r="A1318" s="52"/>
    </row>
    <row r="1319" ht="12.75">
      <c r="A1319" s="52"/>
    </row>
    <row r="1320" ht="12.75">
      <c r="A1320" s="52"/>
    </row>
    <row r="1321" ht="12.75">
      <c r="A1321" s="52"/>
    </row>
    <row r="1322" ht="12.75">
      <c r="A1322" s="52"/>
    </row>
    <row r="1323" ht="12.75">
      <c r="A1323" s="52"/>
    </row>
    <row r="1324" ht="12.75">
      <c r="A1324" s="52"/>
    </row>
    <row r="1325" ht="12.75">
      <c r="A1325" s="52"/>
    </row>
    <row r="1326" ht="12.75">
      <c r="A1326" s="52"/>
    </row>
    <row r="1327" ht="12.75">
      <c r="A1327" s="52"/>
    </row>
    <row r="1328" ht="12.75">
      <c r="A1328" s="52"/>
    </row>
    <row r="1329" ht="12.75">
      <c r="A1329" s="52"/>
    </row>
    <row r="1330" ht="12.75">
      <c r="A1330" s="52"/>
    </row>
    <row r="1331" ht="12.75">
      <c r="A1331" s="52"/>
    </row>
    <row r="1332" ht="12.75">
      <c r="A1332" s="52"/>
    </row>
    <row r="1333" ht="12.75">
      <c r="A1333" s="52"/>
    </row>
    <row r="1334" ht="12.75">
      <c r="A1334" s="52"/>
    </row>
    <row r="1335" ht="12.75">
      <c r="A1335" s="52"/>
    </row>
    <row r="1336" ht="12.75">
      <c r="A1336" s="52"/>
    </row>
    <row r="1337" ht="12.75">
      <c r="A1337" s="52"/>
    </row>
    <row r="1338" ht="12.75">
      <c r="A1338" s="52"/>
    </row>
    <row r="1339" ht="12.75">
      <c r="A1339" s="52"/>
    </row>
    <row r="1340" ht="12.75">
      <c r="A1340" s="52"/>
    </row>
    <row r="1341" ht="12.75">
      <c r="A1341" s="52"/>
    </row>
    <row r="1342" ht="12.75">
      <c r="A1342" s="52"/>
    </row>
    <row r="1343" ht="12.75">
      <c r="A1343" s="52"/>
    </row>
    <row r="1344" ht="12.75">
      <c r="A1344" s="52"/>
    </row>
    <row r="1345" ht="12.75">
      <c r="A1345" s="52"/>
    </row>
    <row r="1346" ht="12.75">
      <c r="A1346" s="52"/>
    </row>
    <row r="1347" ht="12.75">
      <c r="A1347" s="52"/>
    </row>
    <row r="1348" ht="12.75">
      <c r="A1348" s="52"/>
    </row>
    <row r="1349" ht="12.75">
      <c r="A1349" s="52"/>
    </row>
    <row r="1350" ht="12.75">
      <c r="A1350" s="52"/>
    </row>
    <row r="1351" ht="12.75">
      <c r="A1351" s="52"/>
    </row>
    <row r="1352" ht="12.75">
      <c r="A1352" s="52"/>
    </row>
    <row r="1353" ht="12.75">
      <c r="A1353" s="52"/>
    </row>
    <row r="1354" ht="12.75">
      <c r="A1354" s="52"/>
    </row>
    <row r="1355" ht="12.75">
      <c r="A1355" s="52"/>
    </row>
    <row r="1356" ht="12.75">
      <c r="A1356" s="52"/>
    </row>
    <row r="1357" ht="12.75">
      <c r="A1357" s="52"/>
    </row>
    <row r="1358" ht="12.75">
      <c r="A1358" s="52"/>
    </row>
    <row r="1359" ht="12.75">
      <c r="A1359" s="52"/>
    </row>
    <row r="1360" ht="12.75">
      <c r="A1360" s="52"/>
    </row>
    <row r="1361" ht="12.75">
      <c r="A1361" s="52"/>
    </row>
    <row r="1362" ht="12.75">
      <c r="A1362" s="52"/>
    </row>
    <row r="1363" ht="12.75">
      <c r="A1363" s="52"/>
    </row>
    <row r="1364" ht="12.75">
      <c r="A1364" s="52"/>
    </row>
    <row r="1365" ht="12.75">
      <c r="A1365" s="52"/>
    </row>
    <row r="1366" ht="12.75">
      <c r="A1366" s="52"/>
    </row>
    <row r="1367" ht="12.75">
      <c r="A1367" s="52"/>
    </row>
    <row r="1368" ht="12.75">
      <c r="A1368" s="52"/>
    </row>
    <row r="1369" ht="12.75">
      <c r="A1369" s="52"/>
    </row>
    <row r="1370" ht="12.75">
      <c r="A1370" s="52"/>
    </row>
    <row r="1371" ht="12.75">
      <c r="A1371" s="52"/>
    </row>
    <row r="1372" ht="12.75">
      <c r="A1372" s="52"/>
    </row>
    <row r="1373" ht="12.75">
      <c r="A1373" s="52"/>
    </row>
    <row r="1374" ht="12.75">
      <c r="A1374" s="52"/>
    </row>
    <row r="1375" ht="12.75">
      <c r="A1375" s="52"/>
    </row>
    <row r="1376" ht="12.75">
      <c r="A1376" s="52"/>
    </row>
    <row r="1377" ht="12.75">
      <c r="A1377" s="52"/>
    </row>
    <row r="1378" ht="12.75">
      <c r="A1378" s="52"/>
    </row>
    <row r="1379" ht="12.75">
      <c r="A1379" s="52"/>
    </row>
    <row r="1380" ht="12.75">
      <c r="A1380" s="52"/>
    </row>
    <row r="1381" ht="12.75">
      <c r="A1381" s="52"/>
    </row>
    <row r="1382" ht="12.75">
      <c r="A1382" s="52"/>
    </row>
    <row r="1383" ht="12.75">
      <c r="A1383" s="52"/>
    </row>
    <row r="1384" ht="12.75">
      <c r="A1384" s="52"/>
    </row>
    <row r="1385" ht="12.75">
      <c r="A1385" s="52"/>
    </row>
    <row r="1386" ht="12.75">
      <c r="A1386" s="52"/>
    </row>
    <row r="1387" ht="12.75">
      <c r="A1387" s="52"/>
    </row>
    <row r="1388" ht="12.75">
      <c r="A1388" s="52"/>
    </row>
    <row r="1389" ht="12.75">
      <c r="A1389" s="52"/>
    </row>
    <row r="1390" ht="12.75">
      <c r="A1390" s="52"/>
    </row>
    <row r="1391" ht="12.75">
      <c r="A1391" s="52"/>
    </row>
    <row r="1392" ht="12.75">
      <c r="A1392" s="52"/>
    </row>
    <row r="1393" ht="12.75">
      <c r="A1393" s="52"/>
    </row>
    <row r="1394" ht="12.75">
      <c r="A1394" s="52"/>
    </row>
    <row r="1395" ht="12.75">
      <c r="A1395" s="52"/>
    </row>
    <row r="1396" ht="12.75">
      <c r="A1396" s="52"/>
    </row>
  </sheetData>
  <mergeCells count="1">
    <mergeCell ref="A1:G1"/>
  </mergeCells>
  <printOptions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4"/>
  <sheetViews>
    <sheetView workbookViewId="0" topLeftCell="A1">
      <selection activeCell="A1" sqref="A1:IV16384"/>
    </sheetView>
  </sheetViews>
  <sheetFormatPr defaultColWidth="9.140625" defaultRowHeight="12.75"/>
  <cols>
    <col min="1" max="1" width="16.421875" style="0" customWidth="1"/>
    <col min="2" max="2" width="4.00390625" style="0" customWidth="1"/>
    <col min="3" max="3" width="12.7109375" style="0" customWidth="1"/>
    <col min="4" max="4" width="11.140625" style="0" customWidth="1"/>
    <col min="5" max="5" width="1.7109375" style="0" customWidth="1"/>
    <col min="6" max="6" width="12.7109375" style="0" customWidth="1"/>
    <col min="7" max="7" width="11.421875" style="0" customWidth="1"/>
    <col min="8" max="8" width="2.421875" style="0" customWidth="1"/>
    <col min="9" max="11" width="4.28125" style="0" customWidth="1"/>
    <col min="12" max="12" width="4.421875" style="0" customWidth="1"/>
    <col min="13" max="16" width="4.28125" style="0" customWidth="1"/>
    <col min="17" max="17" width="4.421875" style="0" customWidth="1"/>
    <col min="18" max="19" width="4.28125" style="0" customWidth="1"/>
  </cols>
  <sheetData>
    <row r="1" spans="1:19" ht="12.75">
      <c r="A1" s="73"/>
      <c r="B1" s="73"/>
      <c r="C1" s="73"/>
      <c r="D1" s="73"/>
      <c r="E1" s="73"/>
      <c r="F1" s="73"/>
      <c r="G1" s="73"/>
      <c r="H1" s="1"/>
      <c r="I1" s="2"/>
      <c r="J1" s="2"/>
      <c r="K1" s="2"/>
      <c r="L1" s="2"/>
      <c r="M1" s="2"/>
      <c r="N1" s="2"/>
      <c r="O1" s="2"/>
      <c r="P1" s="2"/>
      <c r="Q1" s="2"/>
      <c r="R1" s="3"/>
      <c r="S1" s="3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s="9" customFormat="1" ht="12.7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2.75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Q17" s="1"/>
      <c r="R17" s="1"/>
      <c r="S17" s="1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Q18" s="1"/>
      <c r="R18" s="1"/>
      <c r="S18" s="1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Q19" s="1"/>
      <c r="R19" s="1"/>
      <c r="S19" s="1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Q20" s="1"/>
      <c r="R20" s="1"/>
      <c r="S20" s="1"/>
    </row>
    <row r="21" spans="1:19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2.7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Q22" s="1"/>
      <c r="R22" s="1"/>
      <c r="S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2.75">
      <c r="A28" s="1"/>
      <c r="B28" s="1"/>
      <c r="C28" s="1"/>
      <c r="D28" s="1"/>
      <c r="E28" s="1"/>
      <c r="F28" s="1"/>
      <c r="G28" s="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9" s="13" customFormat="1" ht="12.7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2.75">
      <c r="A33" s="1"/>
      <c r="B33" s="1"/>
      <c r="C33" s="1"/>
      <c r="D33" s="1"/>
      <c r="E33" s="1"/>
      <c r="F33" s="1"/>
      <c r="G33" s="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.75">
      <c r="A34" s="1"/>
      <c r="B34" s="1"/>
      <c r="C34" s="1"/>
      <c r="D34" s="1"/>
      <c r="E34" s="1"/>
      <c r="F34" s="1"/>
      <c r="G34" s="1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.75">
      <c r="A35" s="1"/>
      <c r="B35" s="1"/>
      <c r="C35" s="1"/>
      <c r="D35" s="1"/>
      <c r="E35" s="1"/>
      <c r="F35" s="1"/>
      <c r="G35" s="1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2.75">
      <c r="A36" s="1"/>
      <c r="B36" s="1"/>
      <c r="C36" s="1"/>
      <c r="D36" s="1"/>
      <c r="E36" s="1"/>
      <c r="F36" s="1"/>
      <c r="G36" s="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2.75">
      <c r="A37" s="1"/>
      <c r="B37" s="1"/>
      <c r="C37" s="1"/>
      <c r="D37" s="1"/>
      <c r="E37" s="1"/>
      <c r="F37" s="1"/>
      <c r="G37" s="1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2.75">
      <c r="A38" s="1"/>
      <c r="B38" s="1"/>
      <c r="C38" s="1"/>
      <c r="D38" s="1"/>
      <c r="E38" s="1"/>
      <c r="F38" s="1"/>
      <c r="G38" s="1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13" customFormat="1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8" ht="12.75">
      <c r="A43" s="1"/>
      <c r="B43" s="1"/>
      <c r="C43" s="1"/>
      <c r="D43" s="1"/>
      <c r="E43" s="1"/>
      <c r="F43" s="1"/>
      <c r="G43" s="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2.75">
      <c r="A44" s="1"/>
      <c r="B44" s="1"/>
      <c r="C44" s="1"/>
      <c r="D44" s="1"/>
      <c r="E44" s="1"/>
      <c r="F44" s="1"/>
      <c r="G44" s="1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1"/>
      <c r="B45" s="1"/>
      <c r="C45" s="1"/>
      <c r="D45" s="1"/>
      <c r="E45" s="1"/>
      <c r="F45" s="1"/>
      <c r="G45" s="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2.75">
      <c r="A46" s="1"/>
      <c r="B46" s="1"/>
      <c r="C46" s="1"/>
      <c r="D46" s="1"/>
      <c r="E46" s="1"/>
      <c r="F46" s="1"/>
      <c r="G46" s="1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12.75">
      <c r="A47" s="1"/>
      <c r="B47" s="1"/>
      <c r="C47" s="1"/>
      <c r="D47" s="1"/>
      <c r="E47" s="1"/>
      <c r="F47" s="1"/>
      <c r="G47" s="1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12.75">
      <c r="A48" s="1"/>
      <c r="B48" s="1"/>
      <c r="C48" s="1"/>
      <c r="D48" s="1"/>
      <c r="E48" s="1"/>
      <c r="F48" s="1"/>
      <c r="G48" s="1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9" ht="12.75">
      <c r="A49" s="1"/>
      <c r="B49" s="1"/>
      <c r="C49" s="1"/>
      <c r="D49" s="1"/>
      <c r="E49" s="1"/>
      <c r="F49" s="1"/>
      <c r="G49" s="1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2.75">
      <c r="A50" s="1"/>
      <c r="B50" s="1"/>
      <c r="C50" s="1"/>
      <c r="D50" s="1"/>
      <c r="E50" s="1"/>
      <c r="F50" s="1"/>
      <c r="G50" s="1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s="13" customFormat="1" ht="12.75">
      <c r="A51" s="5"/>
      <c r="B51" s="14"/>
      <c r="C51" s="14"/>
      <c r="D51" s="14"/>
      <c r="E51" s="14"/>
      <c r="F51" s="14"/>
      <c r="G51" s="1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2.75">
      <c r="A53" s="1"/>
      <c r="B53" s="1"/>
      <c r="C53" s="1"/>
      <c r="D53" s="1"/>
      <c r="E53" s="1"/>
      <c r="F53" s="1"/>
      <c r="G53" s="1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2.75">
      <c r="A54" s="1"/>
      <c r="B54" s="1"/>
      <c r="C54" s="1"/>
      <c r="D54" s="1"/>
      <c r="E54" s="1"/>
      <c r="F54" s="1"/>
      <c r="G54" s="1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2.75">
      <c r="A55" s="1"/>
      <c r="B55" s="1"/>
      <c r="C55" s="1"/>
      <c r="D55" s="1"/>
      <c r="E55" s="1"/>
      <c r="F55" s="1"/>
      <c r="G55" s="1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2.75">
      <c r="A56" s="1"/>
      <c r="B56" s="1"/>
      <c r="C56" s="1"/>
      <c r="D56" s="1"/>
      <c r="E56" s="1"/>
      <c r="F56" s="1"/>
      <c r="G56" s="1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2.75">
      <c r="A57" s="1"/>
      <c r="B57" s="1"/>
      <c r="C57" s="1"/>
      <c r="D57" s="1"/>
      <c r="E57" s="1"/>
      <c r="F57" s="1"/>
      <c r="G57" s="1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2.75">
      <c r="A58" s="1"/>
      <c r="B58" s="1"/>
      <c r="C58" s="1"/>
      <c r="D58" s="1"/>
      <c r="E58" s="1"/>
      <c r="F58" s="1"/>
      <c r="G58" s="1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s="13" customFormat="1" ht="12.75">
      <c r="A61" s="15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12.75">
      <c r="A63" s="1"/>
      <c r="B63" s="1"/>
      <c r="C63" s="1"/>
      <c r="D63" s="1"/>
      <c r="E63" s="1"/>
      <c r="F63" s="1"/>
      <c r="G63" s="1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12.75">
      <c r="A64" s="1"/>
      <c r="B64" s="1"/>
      <c r="C64" s="1"/>
      <c r="D64" s="1"/>
      <c r="E64" s="1"/>
      <c r="F64" s="1"/>
      <c r="G64" s="1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2.75">
      <c r="A65" s="1"/>
      <c r="B65" s="1"/>
      <c r="C65" s="1"/>
      <c r="D65" s="1"/>
      <c r="E65" s="1"/>
      <c r="F65" s="1"/>
      <c r="G65" s="1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2.75">
      <c r="A66" s="1"/>
      <c r="B66" s="1"/>
      <c r="C66" s="1"/>
      <c r="D66" s="1"/>
      <c r="E66" s="1"/>
      <c r="F66" s="1"/>
      <c r="G66" s="1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2.75">
      <c r="A67" s="1"/>
      <c r="B67" s="1"/>
      <c r="C67" s="1"/>
      <c r="D67" s="1"/>
      <c r="E67" s="1"/>
      <c r="F67" s="1"/>
      <c r="G67" s="1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2.75">
      <c r="A68" s="1"/>
      <c r="B68" s="1"/>
      <c r="C68" s="1"/>
      <c r="D68" s="1"/>
      <c r="E68" s="1"/>
      <c r="F68" s="1"/>
      <c r="G68" s="1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13" customFormat="1" ht="12.75">
      <c r="A71" s="1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2.75">
      <c r="A73" s="1"/>
      <c r="B73" s="1"/>
      <c r="C73" s="1"/>
      <c r="D73" s="1"/>
      <c r="E73" s="1"/>
      <c r="F73" s="1"/>
      <c r="G73" s="8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2.75">
      <c r="A74" s="1"/>
      <c r="B74" s="1"/>
      <c r="C74" s="1"/>
      <c r="D74" s="1"/>
      <c r="E74" s="1"/>
      <c r="F74" s="1"/>
      <c r="G74" s="8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2.75">
      <c r="A75" s="1"/>
      <c r="B75" s="1"/>
      <c r="C75" s="1"/>
      <c r="D75" s="1"/>
      <c r="E75" s="1"/>
      <c r="F75" s="1"/>
      <c r="G75" s="8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2.75">
      <c r="A76" s="1"/>
      <c r="B76" s="1"/>
      <c r="C76" s="1"/>
      <c r="D76" s="1"/>
      <c r="E76" s="1"/>
      <c r="F76" s="1"/>
      <c r="G76" s="8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2.75">
      <c r="A77" s="1"/>
      <c r="B77" s="1"/>
      <c r="C77" s="1"/>
      <c r="D77" s="1"/>
      <c r="E77" s="1"/>
      <c r="F77" s="1"/>
      <c r="G77" s="8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s="13" customFormat="1" ht="12.75">
      <c r="A81" s="15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s="13" customFormat="1" ht="12.75">
      <c r="A82" s="1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"/>
      <c r="B83" s="1"/>
      <c r="C83" s="1"/>
      <c r="D83" s="1"/>
      <c r="E83" s="1"/>
      <c r="F83" s="1"/>
      <c r="G83" s="1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ht="12.75">
      <c r="A84" s="1"/>
      <c r="B84" s="1"/>
      <c r="C84" s="1"/>
      <c r="D84" s="1"/>
      <c r="E84" s="1"/>
      <c r="F84" s="1"/>
      <c r="G84" s="1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2.75">
      <c r="A85" s="1"/>
      <c r="B85" s="1"/>
      <c r="C85" s="1"/>
      <c r="D85" s="1"/>
      <c r="E85" s="1"/>
      <c r="F85" s="1"/>
      <c r="G85" s="1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2.75">
      <c r="A86" s="1"/>
      <c r="B86" s="1"/>
      <c r="C86" s="1"/>
      <c r="D86" s="1"/>
      <c r="E86" s="1"/>
      <c r="F86" s="1"/>
      <c r="G86" s="1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2.75">
      <c r="A87" s="1"/>
      <c r="B87" s="1"/>
      <c r="C87" s="1"/>
      <c r="D87" s="1"/>
      <c r="E87" s="1"/>
      <c r="F87" s="1"/>
      <c r="G87" s="1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2.75">
      <c r="A88" s="1"/>
      <c r="B88" s="1"/>
      <c r="C88" s="1"/>
      <c r="D88" s="1"/>
      <c r="E88" s="1"/>
      <c r="F88" s="1"/>
      <c r="G88" s="1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s="13" customFormat="1" ht="12.75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2.75">
      <c r="A93" s="1"/>
      <c r="B93" s="1"/>
      <c r="C93" s="1"/>
      <c r="D93" s="1"/>
      <c r="E93" s="1"/>
      <c r="F93" s="1"/>
      <c r="G93" s="8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2.75">
      <c r="A94" s="1"/>
      <c r="B94" s="1"/>
      <c r="C94" s="1"/>
      <c r="D94" s="1"/>
      <c r="E94" s="1"/>
      <c r="F94" s="1"/>
      <c r="G94" s="8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2.75">
      <c r="A95" s="1"/>
      <c r="B95" s="1"/>
      <c r="C95" s="1"/>
      <c r="D95" s="1"/>
      <c r="E95" s="1"/>
      <c r="F95" s="1"/>
      <c r="G95" s="8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2.75">
      <c r="A96" s="1"/>
      <c r="B96" s="1"/>
      <c r="C96" s="1"/>
      <c r="D96" s="1"/>
      <c r="E96" s="1"/>
      <c r="F96" s="1"/>
      <c r="G96" s="8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2.75">
      <c r="A97" s="1"/>
      <c r="B97" s="1"/>
      <c r="C97" s="1"/>
      <c r="D97" s="1"/>
      <c r="E97" s="1"/>
      <c r="F97" s="1"/>
      <c r="G97" s="8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s="13" customFormat="1" ht="12.7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s="13" customFormat="1" ht="12.75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"/>
      <c r="B103" s="1"/>
      <c r="C103" s="1"/>
      <c r="D103" s="1"/>
      <c r="E103" s="1"/>
      <c r="F103" s="1"/>
      <c r="G103" s="8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2.75">
      <c r="A104" s="1"/>
      <c r="B104" s="1"/>
      <c r="C104" s="1"/>
      <c r="D104" s="1"/>
      <c r="E104" s="1"/>
      <c r="F104" s="1"/>
      <c r="G104" s="8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2.75">
      <c r="A105" s="1"/>
      <c r="B105" s="1"/>
      <c r="C105" s="1"/>
      <c r="D105" s="1"/>
      <c r="E105" s="1"/>
      <c r="F105" s="1"/>
      <c r="G105" s="8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2.75">
      <c r="A106" s="1"/>
      <c r="B106" s="1"/>
      <c r="C106" s="1"/>
      <c r="D106" s="1"/>
      <c r="E106" s="1"/>
      <c r="F106" s="1"/>
      <c r="G106" s="8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2.75">
      <c r="A107" s="1"/>
      <c r="B107" s="1"/>
      <c r="C107" s="1"/>
      <c r="D107" s="1"/>
      <c r="E107" s="1"/>
      <c r="F107" s="1"/>
      <c r="G107" s="8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2.75">
      <c r="A108" s="1"/>
      <c r="B108" s="1"/>
      <c r="C108" s="1"/>
      <c r="D108" s="1"/>
      <c r="E108" s="1"/>
      <c r="F108" s="1"/>
      <c r="G108" s="8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s="13" customFormat="1" ht="12.75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2.75">
      <c r="A113" s="1"/>
      <c r="B113" s="1"/>
      <c r="C113" s="1"/>
      <c r="D113" s="1"/>
      <c r="E113" s="1"/>
      <c r="F113" s="1"/>
      <c r="G113" s="1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2.75">
      <c r="A114" s="1"/>
      <c r="B114" s="1"/>
      <c r="C114" s="1"/>
      <c r="D114" s="1"/>
      <c r="E114" s="1"/>
      <c r="F114" s="1"/>
      <c r="G114" s="1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2.75">
      <c r="A115" s="1"/>
      <c r="B115" s="1"/>
      <c r="C115" s="1"/>
      <c r="D115" s="1"/>
      <c r="E115" s="1"/>
      <c r="F115" s="1"/>
      <c r="G115" s="1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2.75">
      <c r="A116" s="1"/>
      <c r="B116" s="1"/>
      <c r="C116" s="1"/>
      <c r="D116" s="1"/>
      <c r="E116" s="1"/>
      <c r="F116" s="1"/>
      <c r="G116" s="1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2.75">
      <c r="A117" s="1"/>
      <c r="B117" s="1"/>
      <c r="C117" s="1"/>
      <c r="D117" s="1"/>
      <c r="E117" s="1"/>
      <c r="F117" s="1"/>
      <c r="G117" s="8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2.75">
      <c r="A118" s="1"/>
      <c r="B118" s="1"/>
      <c r="C118" s="1"/>
      <c r="D118" s="1"/>
      <c r="E118" s="1"/>
      <c r="F118" s="1"/>
      <c r="G118" s="8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2.75">
      <c r="A119" s="1"/>
      <c r="B119" s="1"/>
      <c r="C119" s="1"/>
      <c r="D119" s="1"/>
      <c r="E119" s="1"/>
      <c r="F119" s="1"/>
      <c r="G119" s="8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s="13" customFormat="1" ht="12.75">
      <c r="A121" s="1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2.75">
      <c r="A123" s="1"/>
      <c r="B123" s="1"/>
      <c r="C123" s="1"/>
      <c r="D123" s="1"/>
      <c r="E123" s="1"/>
      <c r="F123" s="1"/>
      <c r="G123" s="1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2.75">
      <c r="A124" s="1"/>
      <c r="B124" s="1"/>
      <c r="C124" s="1"/>
      <c r="D124" s="1"/>
      <c r="E124" s="1"/>
      <c r="F124" s="1"/>
      <c r="G124" s="1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2.75">
      <c r="A125" s="1"/>
      <c r="B125" s="1"/>
      <c r="C125" s="1"/>
      <c r="D125" s="1"/>
      <c r="E125" s="1"/>
      <c r="F125" s="1"/>
      <c r="G125" s="1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2.75">
      <c r="A126" s="1"/>
      <c r="B126" s="1"/>
      <c r="C126" s="1"/>
      <c r="D126" s="1"/>
      <c r="E126" s="1"/>
      <c r="F126" s="1"/>
      <c r="G126" s="1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2.75">
      <c r="A127" s="1"/>
      <c r="B127" s="1"/>
      <c r="C127" s="1"/>
      <c r="D127" s="1"/>
      <c r="E127" s="1"/>
      <c r="F127" s="1"/>
      <c r="G127" s="1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2.75">
      <c r="A128" s="1"/>
      <c r="B128" s="1"/>
      <c r="C128" s="1"/>
      <c r="D128" s="1"/>
      <c r="E128" s="1"/>
      <c r="F128" s="1"/>
      <c r="G128" s="1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s="13" customFormat="1" ht="12.75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2.75">
      <c r="A133" s="1"/>
      <c r="B133" s="1"/>
      <c r="C133" s="1"/>
      <c r="D133" s="1"/>
      <c r="E133" s="1"/>
      <c r="F133" s="1"/>
      <c r="G133" s="8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2.75">
      <c r="A134" s="1"/>
      <c r="B134" s="1"/>
      <c r="C134" s="1"/>
      <c r="D134" s="1"/>
      <c r="E134" s="1"/>
      <c r="F134" s="1"/>
      <c r="G134" s="8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2.75">
      <c r="A135" s="1"/>
      <c r="B135" s="1"/>
      <c r="C135" s="1"/>
      <c r="D135" s="1"/>
      <c r="E135" s="1"/>
      <c r="F135" s="1"/>
      <c r="G135" s="8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2.75">
      <c r="A137" s="1"/>
      <c r="B137" s="1"/>
      <c r="C137" s="1"/>
      <c r="D137" s="1"/>
      <c r="E137" s="1"/>
      <c r="F137" s="1"/>
      <c r="G137" s="8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2.75">
      <c r="A138" s="1"/>
      <c r="B138" s="1"/>
      <c r="C138" s="1"/>
      <c r="D138" s="1"/>
      <c r="E138" s="1"/>
      <c r="F138" s="1"/>
      <c r="G138" s="8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2.75">
      <c r="A139" s="1"/>
      <c r="B139" s="1"/>
      <c r="C139" s="1"/>
      <c r="D139" s="1"/>
      <c r="E139" s="1"/>
      <c r="F139" s="1"/>
      <c r="G139" s="8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2.75">
      <c r="A140" s="1"/>
      <c r="B140" s="1"/>
      <c r="C140" s="1"/>
      <c r="D140" s="1"/>
      <c r="E140" s="1"/>
      <c r="F140" s="1"/>
      <c r="G140" s="8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13" customFormat="1" ht="12.75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s="13" customFormat="1" ht="12.75">
      <c r="A142" s="1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"/>
      <c r="B143" s="1"/>
      <c r="C143" s="1"/>
      <c r="D143" s="1"/>
      <c r="E143" s="1"/>
      <c r="F143" s="1"/>
      <c r="G143" s="8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2.75">
      <c r="A144" s="1"/>
      <c r="B144" s="1"/>
      <c r="C144" s="1"/>
      <c r="D144" s="1"/>
      <c r="E144" s="1"/>
      <c r="F144" s="1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2.75">
      <c r="A145" s="1"/>
      <c r="B145" s="1"/>
      <c r="C145" s="1"/>
      <c r="D145" s="1"/>
      <c r="E145" s="1"/>
      <c r="F145" s="1"/>
      <c r="G145" s="8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2.75">
      <c r="A146" s="1"/>
      <c r="B146" s="1"/>
      <c r="C146" s="1"/>
      <c r="D146" s="1"/>
      <c r="E146" s="1"/>
      <c r="F146" s="1"/>
      <c r="G146" s="8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2.75">
      <c r="A147" s="1"/>
      <c r="B147" s="1"/>
      <c r="C147" s="1"/>
      <c r="D147" s="1"/>
      <c r="E147" s="1"/>
      <c r="F147" s="1"/>
      <c r="G147" s="8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2.75">
      <c r="A148" s="1"/>
      <c r="B148" s="1"/>
      <c r="C148" s="1"/>
      <c r="D148" s="1"/>
      <c r="E148" s="1"/>
      <c r="F148" s="1"/>
      <c r="G148" s="8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2.75">
      <c r="A150" s="1"/>
      <c r="B150" s="1"/>
      <c r="C150" s="1"/>
      <c r="D150" s="1"/>
      <c r="E150" s="1"/>
      <c r="F150" s="1"/>
      <c r="G150" s="8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s="13" customFormat="1" ht="12.75">
      <c r="A151" s="16"/>
      <c r="B151" s="14"/>
      <c r="C151" s="14"/>
      <c r="D151" s="14"/>
      <c r="E151" s="14"/>
      <c r="F151" s="14"/>
      <c r="G151" s="17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"/>
      <c r="B152" s="1"/>
      <c r="C152" s="1"/>
      <c r="D152" s="1"/>
      <c r="E152" s="1"/>
      <c r="F152" s="1"/>
      <c r="G152" s="8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2.75">
      <c r="A153" s="1"/>
      <c r="B153" s="1"/>
      <c r="C153" s="1"/>
      <c r="D153" s="1"/>
      <c r="E153" s="1"/>
      <c r="F153" s="1"/>
      <c r="G153" s="1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2.75">
      <c r="A154" s="1"/>
      <c r="B154" s="1"/>
      <c r="C154" s="1"/>
      <c r="D154" s="1"/>
      <c r="E154" s="1"/>
      <c r="F154" s="1"/>
      <c r="G154" s="1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2.75">
      <c r="A155" s="1"/>
      <c r="B155" s="1"/>
      <c r="C155" s="1"/>
      <c r="D155" s="1"/>
      <c r="E155" s="1"/>
      <c r="F155" s="1"/>
      <c r="G155" s="1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2.75">
      <c r="A156" s="1"/>
      <c r="B156" s="1"/>
      <c r="C156" s="1"/>
      <c r="D156" s="1"/>
      <c r="E156" s="1"/>
      <c r="F156" s="1"/>
      <c r="G156" s="1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2.75">
      <c r="A157" s="1"/>
      <c r="B157" s="1"/>
      <c r="C157" s="1"/>
      <c r="D157" s="1"/>
      <c r="E157" s="1"/>
      <c r="F157" s="1"/>
      <c r="G157" s="1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2.75">
      <c r="A158" s="1"/>
      <c r="B158" s="1"/>
      <c r="C158" s="1"/>
      <c r="D158" s="1"/>
      <c r="E158" s="1"/>
      <c r="F158" s="1"/>
      <c r="G158" s="1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2.75">
      <c r="A160" s="1"/>
      <c r="B160" s="1"/>
      <c r="C160" s="1"/>
      <c r="D160" s="1"/>
      <c r="E160" s="1"/>
      <c r="F160" s="1"/>
      <c r="G160" s="1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s="13" customFormat="1" ht="12.75">
      <c r="A161" s="16"/>
      <c r="B161" s="14"/>
      <c r="C161" s="14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"/>
      <c r="B162" s="1"/>
      <c r="C162" s="1"/>
      <c r="D162" s="1"/>
      <c r="E162" s="1"/>
      <c r="F162" s="1"/>
      <c r="G162" s="1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2.75">
      <c r="A163" s="1"/>
      <c r="B163" s="1"/>
      <c r="C163" s="1"/>
      <c r="D163" s="1"/>
      <c r="E163" s="1"/>
      <c r="F163" s="1"/>
      <c r="G163" s="8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2.75">
      <c r="A164" s="1"/>
      <c r="B164" s="1"/>
      <c r="C164" s="1"/>
      <c r="D164" s="1"/>
      <c r="E164" s="1"/>
      <c r="F164" s="1"/>
      <c r="G164" s="8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2.75">
      <c r="A165" s="1"/>
      <c r="B165" s="1"/>
      <c r="C165" s="1"/>
      <c r="D165" s="1"/>
      <c r="E165" s="1"/>
      <c r="F165" s="1"/>
      <c r="G165" s="8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2.75">
      <c r="A166" s="1"/>
      <c r="B166" s="1"/>
      <c r="C166" s="1"/>
      <c r="D166" s="1"/>
      <c r="E166" s="1"/>
      <c r="F166" s="1"/>
      <c r="G166" s="8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2.75">
      <c r="A167" s="1"/>
      <c r="B167" s="1"/>
      <c r="C167" s="1"/>
      <c r="D167" s="1"/>
      <c r="E167" s="1"/>
      <c r="F167" s="1"/>
      <c r="G167" s="8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2.75">
      <c r="A168" s="1"/>
      <c r="B168" s="1"/>
      <c r="C168" s="1"/>
      <c r="D168" s="1"/>
      <c r="E168" s="1"/>
      <c r="F168" s="1"/>
      <c r="G168" s="8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s="13" customFormat="1" ht="12.75">
      <c r="A171" s="1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>
      <c r="A173" s="1"/>
      <c r="B173" s="1"/>
      <c r="C173" s="1"/>
      <c r="D173" s="1"/>
      <c r="E173" s="1"/>
      <c r="F173" s="1"/>
      <c r="G173" s="8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>
      <c r="A174" s="1"/>
      <c r="B174" s="1"/>
      <c r="C174" s="1"/>
      <c r="D174" s="1"/>
      <c r="E174" s="1"/>
      <c r="F174" s="1"/>
      <c r="G174" s="8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>
      <c r="A175" s="1"/>
      <c r="B175" s="1"/>
      <c r="C175" s="1"/>
      <c r="D175" s="1"/>
      <c r="E175" s="1"/>
      <c r="F175" s="1"/>
      <c r="G175" s="8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>
      <c r="A176" s="1"/>
      <c r="B176" s="1"/>
      <c r="C176" s="1"/>
      <c r="D176" s="1"/>
      <c r="E176" s="1"/>
      <c r="F176" s="1"/>
      <c r="G176" s="8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>
      <c r="A177" s="1"/>
      <c r="B177" s="1"/>
      <c r="C177" s="1"/>
      <c r="D177" s="1"/>
      <c r="E177" s="1"/>
      <c r="F177" s="1"/>
      <c r="G177" s="8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>
      <c r="A179" s="1"/>
      <c r="B179" s="1"/>
      <c r="C179" s="1"/>
      <c r="D179" s="1"/>
      <c r="E179" s="1"/>
      <c r="F179" s="1"/>
      <c r="G179" s="8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>
      <c r="A180" s="1"/>
      <c r="B180" s="1"/>
      <c r="C180" s="1"/>
      <c r="D180" s="1"/>
      <c r="E180" s="1"/>
      <c r="F180" s="1"/>
      <c r="G180" s="8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s="13" customFormat="1" ht="12.75">
      <c r="A181" s="16"/>
      <c r="B181" s="14"/>
      <c r="C181" s="14"/>
      <c r="D181" s="14"/>
      <c r="E181" s="14"/>
      <c r="F181" s="14"/>
      <c r="G181" s="17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"/>
      <c r="B182" s="1"/>
      <c r="C182" s="1"/>
      <c r="D182" s="1"/>
      <c r="E182" s="1"/>
      <c r="F182" s="1"/>
      <c r="G182" s="8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>
      <c r="A183" s="7"/>
      <c r="B183" s="1"/>
      <c r="C183" s="1"/>
      <c r="D183" s="1"/>
      <c r="E183" s="1"/>
      <c r="F183" s="1"/>
      <c r="G183" s="8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s="13" customFormat="1" ht="12.75">
      <c r="A184" s="12"/>
      <c r="B184" s="14"/>
      <c r="C184" s="14"/>
      <c r="D184" s="14"/>
      <c r="E184" s="14"/>
      <c r="F184" s="14"/>
      <c r="G184" s="17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Wessington Springs Schools </dc:creator>
  <cp:keywords/>
  <dc:description/>
  <cp:lastModifiedBy>juliekraft</cp:lastModifiedBy>
  <cp:lastPrinted>2007-01-17T21:39:19Z</cp:lastPrinted>
  <dcterms:created xsi:type="dcterms:W3CDTF">2003-04-15T20:01:47Z</dcterms:created>
  <dcterms:modified xsi:type="dcterms:W3CDTF">2007-04-27T14:35:15Z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